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490" windowHeight="7155"/>
  </bookViews>
  <sheets>
    <sheet name="ORÇAMENTO" sheetId="1" r:id="rId1"/>
    <sheet name="MEMÓRIA DE CALCULO" sheetId="2" state="hidden" r:id="rId2"/>
  </sheets>
  <definedNames>
    <definedName name="_xlnm.Print_Area" localSheetId="1">'MEMÓRIA DE CALCULO'!$A$1:$I$58</definedName>
    <definedName name="JR_PAGE_ANCHOR_0_1">ORÇAMENTO!$A$1</definedName>
  </definedNames>
  <calcPr calcId="124519"/>
</workbook>
</file>

<file path=xl/calcChain.xml><?xml version="1.0" encoding="utf-8"?>
<calcChain xmlns="http://schemas.openxmlformats.org/spreadsheetml/2006/main">
  <c r="F37" i="2"/>
  <c r="B55" l="1"/>
  <c r="B45"/>
  <c r="E51" s="1"/>
  <c r="D55" s="1"/>
  <c r="B33"/>
  <c r="B23"/>
  <c r="E29" s="1"/>
  <c r="B15"/>
  <c r="B5"/>
  <c r="E11" s="1"/>
  <c r="D15" s="1"/>
  <c r="F15" s="1"/>
  <c r="D17" s="1"/>
  <c r="D33" l="1"/>
  <c r="F33" s="1"/>
  <c r="F55"/>
  <c r="D57" s="1"/>
  <c r="D39" l="1"/>
</calcChain>
</file>

<file path=xl/sharedStrings.xml><?xml version="1.0" encoding="utf-8"?>
<sst xmlns="http://schemas.openxmlformats.org/spreadsheetml/2006/main" count="107" uniqueCount="69">
  <si>
    <t>X</t>
  </si>
  <si>
    <t>=</t>
  </si>
  <si>
    <t>MAO-DE-OBRA DE SERVENTE,INCLUSIVE ENCARGOS SOCIAIS</t>
  </si>
  <si>
    <t>05.105.0114-0</t>
  </si>
  <si>
    <t>M²</t>
  </si>
  <si>
    <t>ÁREA INTERNA ESCOLAS</t>
  </si>
  <si>
    <t>ÁREA INTERNA CRECHES</t>
  </si>
  <si>
    <t xml:space="preserve">M² ÁREA INTERNA </t>
  </si>
  <si>
    <t>NUMERO SERVENTES ESTIMADOS</t>
  </si>
  <si>
    <t>M² / SERVENTE</t>
  </si>
  <si>
    <t xml:space="preserve">NÚMERO DE SERVENTES = </t>
  </si>
  <si>
    <r>
      <rPr>
        <sz val="8"/>
        <rFont val="Arial"/>
        <family val="2"/>
      </rPr>
      <t>1.1</t>
    </r>
  </si>
  <si>
    <t>CUSTO DA LIMPEZA ÁREA INTERNA</t>
  </si>
  <si>
    <t>EMOP JAN/18</t>
  </si>
  <si>
    <t>CUSTO / M²</t>
  </si>
  <si>
    <t>CUSTO DA LIMPEZA ÁREA EXTERNA</t>
  </si>
  <si>
    <t>ÁREA EXTERNA ESCOLAS</t>
  </si>
  <si>
    <t>ÁREA EXTERNA CRECHES</t>
  </si>
  <si>
    <t>CUSTO DA LIMPEZA ESQUADRIAS INTERNAS E EXTERNAS</t>
  </si>
  <si>
    <r>
      <rPr>
        <b/>
        <sz val="10"/>
        <rFont val="Arial"/>
        <family val="2"/>
      </rPr>
      <t>VALOR TOTAL:</t>
    </r>
  </si>
  <si>
    <r>
      <rPr>
        <b/>
        <sz val="10"/>
        <rFont val="Arial"/>
        <family val="2"/>
      </rPr>
      <t>ITEM</t>
    </r>
  </si>
  <si>
    <r>
      <rPr>
        <b/>
        <sz val="10"/>
        <rFont val="Arial"/>
        <family val="2"/>
      </rPr>
      <t>DESCRIÇÃO</t>
    </r>
  </si>
  <si>
    <r>
      <rPr>
        <b/>
        <sz val="10"/>
        <rFont val="Arial"/>
        <family val="2"/>
      </rPr>
      <t>UND</t>
    </r>
  </si>
  <si>
    <r>
      <rPr>
        <b/>
        <sz val="10"/>
        <rFont val="Arial"/>
        <family val="2"/>
      </rPr>
      <t>PREÇO
UNITÁRIO R$</t>
    </r>
  </si>
  <si>
    <r>
      <rPr>
        <b/>
        <sz val="10"/>
        <rFont val="Arial"/>
        <family val="2"/>
      </rPr>
      <t>PREÇO
TOTAL R$</t>
    </r>
  </si>
  <si>
    <t>NÚMERO SERVENTES ESTIMADOS = ÁREA / PRODUTIVIDADE</t>
  </si>
  <si>
    <t>MAO-DE-OBRA DE JARDINEIRO,INCLUSIVE ENCARGOS SOCIAIS</t>
  </si>
  <si>
    <t>05.105.0119-0</t>
  </si>
  <si>
    <t>M² ÁREA EXTERNA</t>
  </si>
  <si>
    <t>PRODUTIVIDADE -  IN 02/08</t>
  </si>
  <si>
    <t>PRODUTIVIDADE - IN 02/08</t>
  </si>
  <si>
    <t>PLANILHA ORÇAMENTÁRIA</t>
  </si>
  <si>
    <t>SERVIÇOS DE APOIO ADMINISTRATIVO E OPERACIONAL</t>
  </si>
  <si>
    <t>1.2</t>
  </si>
  <si>
    <t>SUBTOTAL</t>
  </si>
  <si>
    <t>1.3</t>
  </si>
  <si>
    <t>1.1</t>
  </si>
  <si>
    <t>UND /MÊS</t>
  </si>
  <si>
    <t>PREFEITURA MUNICIPAL DE SANTO ANTÔNIO DE PÁDUA</t>
  </si>
  <si>
    <t>QTD ESTIMADA</t>
  </si>
  <si>
    <t>05.105.0108-0</t>
  </si>
  <si>
    <t>MÃO DE OBRA DE PEDREIRO</t>
  </si>
  <si>
    <t>05.105.0115-0</t>
  </si>
  <si>
    <t>MÃO DE OBRA DE AJUDANTE</t>
  </si>
  <si>
    <t>05.105.0140-0</t>
  </si>
  <si>
    <t>MÃO DE OBRA DE CALCETEIRO</t>
  </si>
  <si>
    <t>TOTAL 12 MESES</t>
  </si>
  <si>
    <t>CÓDIGO - EMOP SET/2018</t>
  </si>
  <si>
    <t>1.4</t>
  </si>
  <si>
    <t>1.5</t>
  </si>
  <si>
    <t>05.105.0140-2</t>
  </si>
  <si>
    <t>MAO-DE-OBRA DE CHEFE DE ESCRITORIO,INCLUSIVE ENCARGOS SOCIAIS</t>
  </si>
  <si>
    <t>1. Declaramos aceitar, integralmente, todos os métodos e processos de inspeção, verificação e controle a serem adotados pelo contratante.</t>
  </si>
  <si>
    <t xml:space="preserve">2. O prazo desta proposta é de 60 (sessenta) dias, conforme art. 64, § 3º da Lei nº 8666/93.  </t>
  </si>
  <si>
    <t>a- Razão social:</t>
  </si>
  <si>
    <t>b- CNPJ:</t>
  </si>
  <si>
    <t>c- Número de telefone:                                                                 e-mail:</t>
  </si>
  <si>
    <t xml:space="preserve">d- Para recebimento dos créditos: Banco:                                       agência:                                        c/c:       </t>
  </si>
  <si>
    <t>e- Representante legal:</t>
  </si>
  <si>
    <t>- Nome completo:</t>
  </si>
  <si>
    <t>- Cargo ocupacional:</t>
  </si>
  <si>
    <t>- C. identidade número:                            órgão expeditor:                                        data da expedição:</t>
  </si>
  <si>
    <t>Testemunha:</t>
  </si>
  <si>
    <t>Assinatura do representante legal</t>
  </si>
  <si>
    <t>3. Caso venhamos ser a empresa vencedora anexamos a esta proposta, as seguintes informações necessárias à formalização e opera-</t>
  </si>
  <si>
    <t>cionalização do contrato:</t>
  </si>
  <si>
    <t>VALOR BDI TOTAL...........:</t>
  </si>
  <si>
    <t>Nome completo:                                                                                                                                     CPF:</t>
  </si>
  <si>
    <t>ANEXO I AO EDITAL 005/2019 - MODELO DE PROPOSTA DE PREÇOS</t>
  </si>
</sst>
</file>

<file path=xl/styles.xml><?xml version="1.0" encoding="utf-8"?>
<styleSheet xmlns="http://schemas.openxmlformats.org/spreadsheetml/2006/main">
  <numFmts count="3">
    <numFmt numFmtId="164" formatCode="_-&quot;R$&quot;\ * #,##0.00_-;\-&quot;R$&quot;\ * #,##0.00_-;_-&quot;R$&quot;\ * &quot;-&quot;??_-;_-@_-"/>
    <numFmt numFmtId="165" formatCode="&quot;R$ &quot;#,##0_);[Red]\(&quot;R$ &quot;#,##0\)"/>
    <numFmt numFmtId="166" formatCode="#,##0.00;[Red]#,##0.00"/>
  </numFmts>
  <fonts count="26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i/>
      <sz val="8"/>
      <color theme="1"/>
      <name val="Arial"/>
      <family val="2"/>
    </font>
    <font>
      <b/>
      <sz val="10"/>
      <color theme="1"/>
      <name val="Arial"/>
      <family val="2"/>
    </font>
    <font>
      <sz val="10"/>
      <name val="Times New Roman"/>
      <family val="1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1"/>
      <color rgb="FF000000"/>
      <name val="Arial"/>
      <family val="2"/>
    </font>
    <font>
      <sz val="12"/>
      <name val="Times New Roman"/>
      <family val="1"/>
    </font>
    <font>
      <sz val="12"/>
      <name val="Arial"/>
      <family val="2"/>
    </font>
  </fonts>
  <fills count="15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solid">
        <fgColor rgb="FFCCCCCC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165" fontId="17" fillId="12" borderId="1" applyFont="0" applyFill="0" applyBorder="0" applyAlignment="0" applyProtection="0"/>
    <xf numFmtId="0" fontId="11" fillId="12" borderId="1"/>
  </cellStyleXfs>
  <cellXfs count="74">
    <xf numFmtId="0" fontId="0" fillId="0" borderId="0" xfId="0"/>
    <xf numFmtId="0" fontId="0" fillId="0" borderId="1" xfId="0" applyBorder="1"/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4" fillId="8" borderId="1" xfId="0" applyNumberFormat="1" applyFont="1" applyFill="1" applyBorder="1" applyAlignment="1" applyProtection="1">
      <alignment horizontal="left" vertical="center" wrapText="1"/>
    </xf>
    <xf numFmtId="0" fontId="5" fillId="9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/>
    </xf>
    <xf numFmtId="0" fontId="6" fillId="13" borderId="1" xfId="0" applyFont="1" applyFill="1" applyBorder="1" applyAlignment="1">
      <alignment horizontal="left"/>
    </xf>
    <xf numFmtId="0" fontId="3" fillId="13" borderId="1" xfId="0" applyFont="1" applyFill="1" applyBorder="1" applyAlignment="1">
      <alignment horizontal="left"/>
    </xf>
    <xf numFmtId="0" fontId="6" fillId="13" borderId="1" xfId="0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right"/>
    </xf>
    <xf numFmtId="2" fontId="6" fillId="13" borderId="1" xfId="0" applyNumberFormat="1" applyFont="1" applyFill="1" applyBorder="1" applyAlignment="1">
      <alignment horizontal="right"/>
    </xf>
    <xf numFmtId="164" fontId="3" fillId="0" borderId="1" xfId="1" applyFont="1" applyBorder="1" applyAlignment="1">
      <alignment horizontal="center"/>
    </xf>
    <xf numFmtId="164" fontId="6" fillId="0" borderId="1" xfId="0" applyNumberFormat="1" applyFont="1" applyBorder="1" applyAlignment="1">
      <alignment horizontal="left"/>
    </xf>
    <xf numFmtId="2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6" fillId="13" borderId="1" xfId="0" applyNumberFormat="1" applyFont="1" applyFill="1" applyBorder="1" applyAlignment="1">
      <alignment horizontal="center" vertical="center"/>
    </xf>
    <xf numFmtId="0" fontId="6" fillId="13" borderId="1" xfId="0" applyFont="1" applyFill="1" applyBorder="1" applyAlignment="1">
      <alignment horizontal="center" vertical="center"/>
    </xf>
    <xf numFmtId="0" fontId="11" fillId="10" borderId="2" xfId="0" applyNumberFormat="1" applyFont="1" applyFill="1" applyBorder="1" applyAlignment="1" applyProtection="1">
      <alignment horizontal="justify" vertical="center" wrapText="1"/>
    </xf>
    <xf numFmtId="0" fontId="11" fillId="9" borderId="2" xfId="0" applyNumberFormat="1" applyFont="1" applyFill="1" applyBorder="1" applyAlignment="1" applyProtection="1">
      <alignment horizontal="center" vertical="center" wrapText="1"/>
    </xf>
    <xf numFmtId="164" fontId="10" fillId="11" borderId="2" xfId="1" applyFont="1" applyFill="1" applyBorder="1" applyAlignment="1" applyProtection="1">
      <alignment horizontal="right" vertical="center" wrapText="1"/>
    </xf>
    <xf numFmtId="164" fontId="8" fillId="7" borderId="2" xfId="1" applyFont="1" applyFill="1" applyBorder="1" applyAlignment="1" applyProtection="1">
      <alignment horizontal="right" vertical="center" wrapText="1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" fillId="3" borderId="0" xfId="0" applyNumberFormat="1" applyFont="1" applyFill="1" applyBorder="1" applyAlignment="1" applyProtection="1">
      <alignment wrapText="1"/>
      <protection locked="0"/>
    </xf>
    <xf numFmtId="0" fontId="1" fillId="0" borderId="0" xfId="0" applyFont="1"/>
    <xf numFmtId="0" fontId="15" fillId="0" borderId="1" xfId="0" applyFont="1" applyBorder="1"/>
    <xf numFmtId="164" fontId="8" fillId="7" borderId="8" xfId="1" applyFont="1" applyFill="1" applyBorder="1" applyAlignment="1" applyProtection="1">
      <alignment horizontal="right" vertical="center" wrapText="1"/>
    </xf>
    <xf numFmtId="0" fontId="7" fillId="0" borderId="1" xfId="0" applyFont="1" applyBorder="1"/>
    <xf numFmtId="0" fontId="1" fillId="3" borderId="1" xfId="0" applyNumberFormat="1" applyFont="1" applyFill="1" applyBorder="1" applyAlignment="1" applyProtection="1">
      <alignment wrapText="1"/>
      <protection locked="0"/>
    </xf>
    <xf numFmtId="0" fontId="11" fillId="8" borderId="7" xfId="0" applyNumberFormat="1" applyFont="1" applyFill="1" applyBorder="1" applyAlignment="1" applyProtection="1">
      <alignment horizontal="left" vertical="center" wrapText="1"/>
    </xf>
    <xf numFmtId="0" fontId="8" fillId="5" borderId="6" xfId="0" applyNumberFormat="1" applyFont="1" applyFill="1" applyBorder="1" applyAlignment="1" applyProtection="1">
      <alignment horizontal="left" vertical="center" wrapText="1"/>
    </xf>
    <xf numFmtId="164" fontId="16" fillId="0" borderId="6" xfId="1" applyFont="1" applyBorder="1" applyAlignment="1">
      <alignment horizontal="right"/>
    </xf>
    <xf numFmtId="0" fontId="11" fillId="8" borderId="2" xfId="0" applyNumberFormat="1" applyFont="1" applyFill="1" applyBorder="1" applyAlignment="1" applyProtection="1">
      <alignment horizontal="center" vertical="center" wrapText="1"/>
    </xf>
    <xf numFmtId="0" fontId="8" fillId="4" borderId="6" xfId="0" applyNumberFormat="1" applyFont="1" applyFill="1" applyBorder="1" applyAlignment="1" applyProtection="1">
      <alignment horizontal="center" vertical="center" wrapText="1"/>
    </xf>
    <xf numFmtId="0" fontId="9" fillId="4" borderId="6" xfId="0" applyNumberFormat="1" applyFont="1" applyFill="1" applyBorder="1" applyAlignment="1" applyProtection="1">
      <alignment horizontal="center" vertical="center" wrapText="1"/>
    </xf>
    <xf numFmtId="166" fontId="21" fillId="12" borderId="1" xfId="3" applyNumberFormat="1" applyFont="1" applyBorder="1" applyAlignment="1">
      <alignment horizontal="center" shrinkToFit="1"/>
    </xf>
    <xf numFmtId="49" fontId="20" fillId="12" borderId="1" xfId="3" applyNumberFormat="1" applyFont="1" applyBorder="1" applyAlignment="1">
      <alignment horizontal="center"/>
    </xf>
    <xf numFmtId="0" fontId="22" fillId="12" borderId="1" xfId="3" applyFont="1" applyBorder="1" applyAlignment="1">
      <alignment shrinkToFit="1"/>
    </xf>
    <xf numFmtId="3" fontId="23" fillId="11" borderId="2" xfId="0" applyNumberFormat="1" applyFont="1" applyFill="1" applyBorder="1" applyAlignment="1" applyProtection="1">
      <alignment horizontal="center" vertical="center" wrapText="1"/>
    </xf>
    <xf numFmtId="0" fontId="9" fillId="12" borderId="4" xfId="0" applyNumberFormat="1" applyFont="1" applyFill="1" applyBorder="1" applyAlignment="1" applyProtection="1">
      <alignment horizontal="right" vertical="center" wrapText="1"/>
    </xf>
    <xf numFmtId="0" fontId="8" fillId="12" borderId="4" xfId="0" applyNumberFormat="1" applyFont="1" applyFill="1" applyBorder="1" applyAlignment="1" applyProtection="1">
      <alignment horizontal="right" vertical="center" wrapText="1"/>
    </xf>
    <xf numFmtId="0" fontId="8" fillId="12" borderId="5" xfId="0" applyNumberFormat="1" applyFont="1" applyFill="1" applyBorder="1" applyAlignment="1" applyProtection="1">
      <alignment horizontal="right" vertical="center" wrapText="1"/>
    </xf>
    <xf numFmtId="0" fontId="8" fillId="12" borderId="1" xfId="0" applyNumberFormat="1" applyFont="1" applyFill="1" applyBorder="1" applyAlignment="1" applyProtection="1">
      <alignment horizontal="right" vertical="center" wrapText="1"/>
    </xf>
    <xf numFmtId="0" fontId="8" fillId="12" borderId="3" xfId="0" applyNumberFormat="1" applyFont="1" applyFill="1" applyBorder="1" applyAlignment="1" applyProtection="1">
      <alignment horizontal="right" vertical="center" wrapText="1"/>
    </xf>
    <xf numFmtId="0" fontId="19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19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9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8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1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8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19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1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9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8" fillId="6" borderId="14" xfId="0" applyNumberFormat="1" applyFont="1" applyFill="1" applyBorder="1" applyAlignment="1" applyProtection="1">
      <alignment horizontal="center" vertical="center" wrapText="1"/>
      <protection locked="0"/>
    </xf>
    <xf numFmtId="0" fontId="8" fillId="6" borderId="15" xfId="0" applyNumberFormat="1" applyFont="1" applyFill="1" applyBorder="1" applyAlignment="1" applyProtection="1">
      <alignment horizontal="center" vertical="center" wrapText="1"/>
      <protection locked="0"/>
    </xf>
    <xf numFmtId="0" fontId="8" fillId="6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>
      <alignment horizontal="right"/>
    </xf>
    <xf numFmtId="0" fontId="9" fillId="12" borderId="1" xfId="0" applyNumberFormat="1" applyFont="1" applyFill="1" applyBorder="1" applyAlignment="1" applyProtection="1">
      <alignment horizontal="right" vertical="center" wrapText="1"/>
    </xf>
    <xf numFmtId="0" fontId="9" fillId="12" borderId="3" xfId="0" applyNumberFormat="1" applyFont="1" applyFill="1" applyBorder="1" applyAlignment="1" applyProtection="1">
      <alignment horizontal="right" vertical="center" wrapText="1"/>
    </xf>
    <xf numFmtId="0" fontId="22" fillId="12" borderId="1" xfId="3" applyFont="1" applyBorder="1" applyAlignment="1">
      <alignment horizontal="center" shrinkToFit="1"/>
    </xf>
    <xf numFmtId="0" fontId="5" fillId="10" borderId="1" xfId="0" applyNumberFormat="1" applyFont="1" applyFill="1" applyBorder="1" applyAlignment="1" applyProtection="1">
      <alignment horizontal="left" vertical="center" wrapText="1"/>
    </xf>
    <xf numFmtId="0" fontId="4" fillId="10" borderId="1" xfId="0" applyNumberFormat="1" applyFont="1" applyFill="1" applyBorder="1" applyAlignment="1" applyProtection="1">
      <alignment horizontal="left" vertical="center" wrapText="1"/>
    </xf>
    <xf numFmtId="0" fontId="7" fillId="14" borderId="1" xfId="0" applyFont="1" applyFill="1" applyBorder="1" applyAlignment="1">
      <alignment horizontal="left"/>
    </xf>
    <xf numFmtId="49" fontId="24" fillId="12" borderId="1" xfId="3" applyNumberFormat="1" applyFont="1" applyBorder="1" applyAlignment="1">
      <alignment horizontal="left" wrapText="1"/>
    </xf>
    <xf numFmtId="49" fontId="24" fillId="12" borderId="1" xfId="3" applyNumberFormat="1" applyFont="1" applyBorder="1" applyAlignment="1">
      <alignment horizontal="left"/>
    </xf>
    <xf numFmtId="0" fontId="25" fillId="12" borderId="1" xfId="3" applyFont="1" applyAlignment="1">
      <alignment horizontal="left"/>
    </xf>
    <xf numFmtId="49" fontId="22" fillId="12" borderId="1" xfId="3" applyNumberFormat="1" applyFont="1" applyBorder="1" applyAlignment="1">
      <alignment horizontal="distributed"/>
    </xf>
    <xf numFmtId="0" fontId="25" fillId="12" borderId="1" xfId="3" applyFont="1" applyAlignment="1">
      <alignment horizontal="distributed"/>
    </xf>
    <xf numFmtId="49" fontId="22" fillId="12" borderId="1" xfId="3" applyNumberFormat="1" applyFont="1" applyBorder="1" applyAlignment="1">
      <alignment horizontal="left"/>
    </xf>
    <xf numFmtId="49" fontId="24" fillId="12" borderId="1" xfId="3" applyNumberFormat="1" applyFont="1" applyBorder="1" applyAlignment="1"/>
    <xf numFmtId="166" fontId="22" fillId="12" borderId="1" xfId="3" applyNumberFormat="1" applyFont="1" applyBorder="1" applyAlignment="1">
      <alignment horizontal="center" shrinkToFit="1"/>
    </xf>
    <xf numFmtId="49" fontId="24" fillId="12" borderId="1" xfId="3" applyNumberFormat="1" applyFont="1" applyBorder="1" applyAlignment="1">
      <alignment horizontal="left"/>
    </xf>
  </cellXfs>
  <cellStyles count="4">
    <cellStyle name="Moeda" xfId="1" builtinId="4"/>
    <cellStyle name="Normal" xfId="0" builtinId="0"/>
    <cellStyle name="Normal 15" xfId="3"/>
    <cellStyle name="Separador de milhares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19050</xdr:rowOff>
    </xdr:from>
    <xdr:to>
      <xdr:col>1</xdr:col>
      <xdr:colOff>47625</xdr:colOff>
      <xdr:row>2</xdr:row>
      <xdr:rowOff>76200</xdr:rowOff>
    </xdr:to>
    <xdr:pic>
      <xdr:nvPicPr>
        <xdr:cNvPr id="2" name="Picture 2" descr="Brasao com 9 distritos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875" y="19050"/>
          <a:ext cx="400050" cy="6191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I31"/>
  <sheetViews>
    <sheetView tabSelected="1" topLeftCell="A7" workbookViewId="0">
      <selection activeCell="I26" sqref="I26"/>
    </sheetView>
  </sheetViews>
  <sheetFormatPr defaultRowHeight="15"/>
  <cols>
    <col min="1" max="1" width="7.42578125" style="26" customWidth="1"/>
    <col min="2" max="2" width="17.5703125" style="26" customWidth="1"/>
    <col min="3" max="3" width="55.5703125" style="26" customWidth="1"/>
    <col min="4" max="4" width="8.5703125" style="26" customWidth="1"/>
    <col min="5" max="5" width="11.5703125" style="26" bestFit="1" customWidth="1"/>
    <col min="6" max="6" width="12.42578125" style="26" customWidth="1"/>
    <col min="7" max="7" width="18.85546875" style="26" customWidth="1"/>
    <col min="8" max="8" width="13.85546875" style="23" bestFit="1" customWidth="1"/>
    <col min="9" max="9" width="12" style="23" bestFit="1" customWidth="1"/>
  </cols>
  <sheetData>
    <row r="1" spans="1:9" ht="24" customHeight="1">
      <c r="A1" s="46" t="s">
        <v>38</v>
      </c>
      <c r="B1" s="47"/>
      <c r="C1" s="47"/>
      <c r="D1" s="47"/>
      <c r="E1" s="47"/>
      <c r="F1" s="47"/>
      <c r="G1" s="48"/>
    </row>
    <row r="2" spans="1:9" ht="20.25" customHeight="1">
      <c r="A2" s="52" t="s">
        <v>68</v>
      </c>
      <c r="B2" s="53"/>
      <c r="C2" s="53"/>
      <c r="D2" s="53"/>
      <c r="E2" s="53"/>
      <c r="F2" s="53"/>
      <c r="G2" s="54"/>
    </row>
    <row r="3" spans="1:9" ht="24" customHeight="1">
      <c r="A3" s="49" t="s">
        <v>31</v>
      </c>
      <c r="B3" s="50"/>
      <c r="C3" s="50"/>
      <c r="D3" s="50"/>
      <c r="E3" s="50"/>
      <c r="F3" s="50"/>
      <c r="G3" s="51"/>
    </row>
    <row r="4" spans="1:9" ht="32.25" customHeight="1">
      <c r="A4" s="35" t="s">
        <v>20</v>
      </c>
      <c r="B4" s="35" t="s">
        <v>47</v>
      </c>
      <c r="C4" s="35" t="s">
        <v>21</v>
      </c>
      <c r="D4" s="35" t="s">
        <v>22</v>
      </c>
      <c r="E4" s="36" t="s">
        <v>39</v>
      </c>
      <c r="F4" s="35" t="s">
        <v>23</v>
      </c>
      <c r="G4" s="35" t="s">
        <v>24</v>
      </c>
    </row>
    <row r="5" spans="1:9" s="22" customFormat="1" ht="15.75" customHeight="1">
      <c r="A5" s="32">
        <v>1</v>
      </c>
      <c r="B5" s="55" t="s">
        <v>32</v>
      </c>
      <c r="C5" s="56"/>
      <c r="D5" s="56"/>
      <c r="E5" s="56"/>
      <c r="F5" s="56"/>
      <c r="G5" s="57"/>
      <c r="H5" s="24"/>
      <c r="I5" s="24"/>
    </row>
    <row r="6" spans="1:9" s="22" customFormat="1" ht="25.5">
      <c r="A6" s="31" t="s">
        <v>36</v>
      </c>
      <c r="B6" s="34" t="s">
        <v>40</v>
      </c>
      <c r="C6" s="18" t="s">
        <v>41</v>
      </c>
      <c r="D6" s="19" t="s">
        <v>37</v>
      </c>
      <c r="E6" s="40">
        <v>5</v>
      </c>
      <c r="F6" s="20"/>
      <c r="G6" s="20"/>
      <c r="H6" s="24"/>
      <c r="I6" s="24"/>
    </row>
    <row r="7" spans="1:9" s="22" customFormat="1" ht="25.5">
      <c r="A7" s="31" t="s">
        <v>33</v>
      </c>
      <c r="B7" s="34" t="s">
        <v>42</v>
      </c>
      <c r="C7" s="18" t="s">
        <v>43</v>
      </c>
      <c r="D7" s="19" t="s">
        <v>37</v>
      </c>
      <c r="E7" s="40">
        <v>10</v>
      </c>
      <c r="F7" s="20"/>
      <c r="G7" s="20"/>
      <c r="H7" s="24"/>
      <c r="I7" s="24"/>
    </row>
    <row r="8" spans="1:9" s="22" customFormat="1" ht="25.5">
      <c r="A8" s="31" t="s">
        <v>35</v>
      </c>
      <c r="B8" s="34" t="s">
        <v>44</v>
      </c>
      <c r="C8" s="18" t="s">
        <v>45</v>
      </c>
      <c r="D8" s="19" t="s">
        <v>37</v>
      </c>
      <c r="E8" s="40">
        <v>10</v>
      </c>
      <c r="F8" s="20"/>
      <c r="G8" s="20"/>
      <c r="H8" s="24"/>
      <c r="I8" s="24"/>
    </row>
    <row r="9" spans="1:9" s="22" customFormat="1" ht="25.5">
      <c r="A9" s="31" t="s">
        <v>48</v>
      </c>
      <c r="B9" s="34" t="s">
        <v>27</v>
      </c>
      <c r="C9" s="18" t="s">
        <v>26</v>
      </c>
      <c r="D9" s="19" t="s">
        <v>37</v>
      </c>
      <c r="E9" s="40">
        <v>4</v>
      </c>
      <c r="F9" s="20"/>
      <c r="G9" s="20"/>
      <c r="H9" s="24"/>
      <c r="I9" s="24"/>
    </row>
    <row r="10" spans="1:9" s="22" customFormat="1" ht="25.5">
      <c r="A10" s="31" t="s">
        <v>49</v>
      </c>
      <c r="B10" s="34" t="s">
        <v>50</v>
      </c>
      <c r="C10" s="18" t="s">
        <v>51</v>
      </c>
      <c r="D10" s="19" t="s">
        <v>37</v>
      </c>
      <c r="E10" s="40">
        <v>1</v>
      </c>
      <c r="F10" s="20"/>
      <c r="G10" s="20"/>
      <c r="H10" s="24"/>
      <c r="I10" s="24"/>
    </row>
    <row r="11" spans="1:9" s="22" customFormat="1" ht="15" customHeight="1">
      <c r="A11" s="25"/>
      <c r="B11" s="30"/>
      <c r="C11" s="25"/>
      <c r="D11" s="41" t="s">
        <v>34</v>
      </c>
      <c r="E11" s="42"/>
      <c r="F11" s="43"/>
      <c r="G11" s="21"/>
      <c r="H11" s="24"/>
      <c r="I11" s="24"/>
    </row>
    <row r="12" spans="1:9" s="22" customFormat="1" ht="16.5" customHeight="1">
      <c r="A12" s="25"/>
      <c r="B12" s="30"/>
      <c r="C12" s="25"/>
      <c r="D12" s="59" t="s">
        <v>66</v>
      </c>
      <c r="E12" s="59"/>
      <c r="F12" s="60"/>
      <c r="G12" s="21"/>
      <c r="H12" s="24"/>
      <c r="I12" s="24"/>
    </row>
    <row r="13" spans="1:9" s="22" customFormat="1" ht="16.5" customHeight="1">
      <c r="A13" s="25"/>
      <c r="B13" s="30"/>
      <c r="C13" s="25"/>
      <c r="D13" s="44" t="s">
        <v>19</v>
      </c>
      <c r="E13" s="44"/>
      <c r="F13" s="45"/>
      <c r="G13" s="28"/>
      <c r="H13" s="24"/>
      <c r="I13" s="24"/>
    </row>
    <row r="14" spans="1:9" s="22" customFormat="1" ht="15.75">
      <c r="A14" s="26"/>
      <c r="B14" s="26"/>
      <c r="C14" s="26"/>
      <c r="D14" s="26"/>
      <c r="E14" s="58" t="s">
        <v>46</v>
      </c>
      <c r="F14" s="58"/>
      <c r="G14" s="33"/>
      <c r="H14" s="24"/>
      <c r="I14" s="24"/>
    </row>
    <row r="15" spans="1:9" ht="6" customHeight="1"/>
    <row r="16" spans="1:9" ht="15" customHeight="1">
      <c r="A16" s="65" t="s">
        <v>52</v>
      </c>
      <c r="B16" s="65"/>
      <c r="C16" s="65"/>
      <c r="D16" s="65"/>
      <c r="E16" s="65"/>
      <c r="F16" s="65"/>
      <c r="G16" s="65"/>
    </row>
    <row r="17" spans="1:7" ht="15.75">
      <c r="A17" s="66" t="s">
        <v>53</v>
      </c>
      <c r="B17" s="66"/>
      <c r="C17" s="66"/>
      <c r="D17" s="66"/>
      <c r="E17" s="66"/>
      <c r="F17" s="67"/>
      <c r="G17" s="67"/>
    </row>
    <row r="18" spans="1:7" ht="15.75">
      <c r="A18" s="68" t="s">
        <v>64</v>
      </c>
      <c r="B18" s="68"/>
      <c r="C18" s="68"/>
      <c r="D18" s="68"/>
      <c r="E18" s="68"/>
      <c r="F18" s="69"/>
      <c r="G18" s="69"/>
    </row>
    <row r="19" spans="1:7" ht="15.75">
      <c r="A19" s="70" t="s">
        <v>65</v>
      </c>
      <c r="B19" s="70"/>
      <c r="C19" s="70"/>
      <c r="D19" s="70"/>
      <c r="E19" s="70"/>
      <c r="F19" s="67"/>
      <c r="G19" s="67"/>
    </row>
    <row r="20" spans="1:7" ht="15.75">
      <c r="A20" s="66" t="s">
        <v>54</v>
      </c>
      <c r="B20" s="66"/>
      <c r="C20" s="66"/>
      <c r="D20" s="66"/>
      <c r="E20" s="66"/>
      <c r="F20" s="67"/>
      <c r="G20" s="67"/>
    </row>
    <row r="21" spans="1:7" ht="15.75">
      <c r="A21" s="66" t="s">
        <v>55</v>
      </c>
      <c r="B21" s="66"/>
      <c r="C21" s="66"/>
      <c r="D21" s="66"/>
      <c r="E21" s="66"/>
      <c r="F21" s="67"/>
      <c r="G21" s="67"/>
    </row>
    <row r="22" spans="1:7" ht="15.75">
      <c r="A22" s="66" t="s">
        <v>56</v>
      </c>
      <c r="B22" s="66"/>
      <c r="C22" s="66"/>
      <c r="D22" s="66"/>
      <c r="E22" s="66"/>
      <c r="F22" s="66"/>
      <c r="G22" s="66"/>
    </row>
    <row r="23" spans="1:7" ht="15.75">
      <c r="A23" s="71" t="s">
        <v>57</v>
      </c>
      <c r="B23" s="71"/>
      <c r="C23" s="71"/>
      <c r="D23" s="71"/>
      <c r="E23" s="71"/>
      <c r="F23" s="72"/>
      <c r="G23" s="72"/>
    </row>
    <row r="24" spans="1:7" ht="15.75">
      <c r="A24" s="70" t="s">
        <v>58</v>
      </c>
      <c r="B24" s="70"/>
      <c r="C24" s="70"/>
      <c r="D24" s="70"/>
      <c r="E24" s="70"/>
      <c r="F24" s="72"/>
      <c r="G24" s="72"/>
    </row>
    <row r="25" spans="1:7" ht="15.75">
      <c r="A25" s="66" t="s">
        <v>59</v>
      </c>
      <c r="B25" s="66"/>
      <c r="C25" s="66"/>
      <c r="D25" s="66"/>
      <c r="E25" s="66"/>
      <c r="F25" s="72"/>
      <c r="G25" s="72"/>
    </row>
    <row r="26" spans="1:7" ht="15.75">
      <c r="A26" s="66" t="s">
        <v>60</v>
      </c>
      <c r="B26" s="66"/>
      <c r="C26" s="66"/>
      <c r="D26" s="66"/>
      <c r="E26" s="66"/>
      <c r="F26" s="72"/>
      <c r="G26" s="72"/>
    </row>
    <row r="27" spans="1:7" ht="15.75">
      <c r="A27" s="66" t="s">
        <v>61</v>
      </c>
      <c r="B27" s="66"/>
      <c r="C27" s="66"/>
      <c r="D27" s="66"/>
      <c r="E27" s="66"/>
      <c r="F27" s="72"/>
      <c r="G27" s="72"/>
    </row>
    <row r="28" spans="1:7" ht="15.75">
      <c r="A28" s="70" t="s">
        <v>62</v>
      </c>
      <c r="B28" s="70"/>
      <c r="C28" s="70"/>
      <c r="D28" s="70"/>
      <c r="E28" s="70"/>
      <c r="F28" s="72"/>
      <c r="G28" s="72"/>
    </row>
    <row r="29" spans="1:7" ht="15.75">
      <c r="A29" s="66" t="s">
        <v>67</v>
      </c>
      <c r="B29" s="66"/>
      <c r="C29" s="66"/>
      <c r="D29" s="66"/>
      <c r="E29" s="66"/>
      <c r="F29" s="72"/>
      <c r="G29" s="72"/>
    </row>
    <row r="30" spans="1:7" ht="15.75">
      <c r="A30" s="73"/>
      <c r="B30" s="73"/>
      <c r="C30" s="61" t="s">
        <v>63</v>
      </c>
      <c r="D30" s="61"/>
      <c r="E30" s="73"/>
      <c r="F30" s="72"/>
      <c r="G30" s="72"/>
    </row>
    <row r="31" spans="1:7" ht="15.75">
      <c r="A31" s="38"/>
      <c r="D31" s="39"/>
      <c r="E31" s="37"/>
      <c r="F31" s="37"/>
      <c r="G31" s="37"/>
    </row>
  </sheetData>
  <mergeCells count="22">
    <mergeCell ref="A26:E26"/>
    <mergeCell ref="A27:E27"/>
    <mergeCell ref="A28:E28"/>
    <mergeCell ref="A29:E29"/>
    <mergeCell ref="C30:D30"/>
    <mergeCell ref="A20:G20"/>
    <mergeCell ref="A21:G21"/>
    <mergeCell ref="A22:G22"/>
    <mergeCell ref="A24:E24"/>
    <mergeCell ref="A25:E25"/>
    <mergeCell ref="A17:G17"/>
    <mergeCell ref="A18:G18"/>
    <mergeCell ref="A19:G19"/>
    <mergeCell ref="E14:F14"/>
    <mergeCell ref="D12:F12"/>
    <mergeCell ref="D11:F11"/>
    <mergeCell ref="D13:F13"/>
    <mergeCell ref="A16:G16"/>
    <mergeCell ref="A1:G1"/>
    <mergeCell ref="A3:G3"/>
    <mergeCell ref="A2:G2"/>
    <mergeCell ref="B5:G5"/>
  </mergeCells>
  <printOptions horizontalCentered="1"/>
  <pageMargins left="0" right="0" top="1.1811023622047245" bottom="0.27559055118110237" header="0" footer="0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66"/>
  <sheetViews>
    <sheetView view="pageBreakPreview" zoomScale="145" zoomScaleSheetLayoutView="145" workbookViewId="0">
      <selection activeCell="H37" sqref="H37"/>
    </sheetView>
  </sheetViews>
  <sheetFormatPr defaultRowHeight="15"/>
  <cols>
    <col min="1" max="1" width="4.42578125" style="2" customWidth="1"/>
    <col min="2" max="2" width="10.28515625" style="2" customWidth="1"/>
    <col min="3" max="5" width="10.140625" style="3" customWidth="1"/>
    <col min="6" max="6" width="12.140625" style="3" bestFit="1" customWidth="1"/>
    <col min="7" max="9" width="10.140625" style="3" customWidth="1"/>
  </cols>
  <sheetData>
    <row r="1" spans="1:9" ht="13.5" customHeight="1">
      <c r="A1" s="64" t="s">
        <v>12</v>
      </c>
      <c r="B1" s="64"/>
      <c r="C1" s="64"/>
      <c r="D1" s="64"/>
      <c r="E1" s="64"/>
      <c r="F1" s="64"/>
      <c r="G1" s="64"/>
      <c r="H1" s="64"/>
      <c r="I1" s="64"/>
    </row>
    <row r="2" spans="1:9" s="1" customFormat="1" ht="13.5" customHeight="1">
      <c r="A2" s="2"/>
      <c r="B2" s="2"/>
      <c r="C2" s="3"/>
      <c r="D2" s="3"/>
      <c r="E2" s="3"/>
      <c r="F2" s="3"/>
      <c r="G2" s="3"/>
      <c r="H2" s="3"/>
      <c r="I2" s="3"/>
    </row>
    <row r="3" spans="1:9" ht="13.5" customHeight="1">
      <c r="B3" s="10">
        <v>32396.7</v>
      </c>
      <c r="C3" s="3" t="s">
        <v>5</v>
      </c>
    </row>
    <row r="4" spans="1:9" ht="13.5" customHeight="1">
      <c r="B4" s="10">
        <v>2249.65</v>
      </c>
      <c r="C4" s="3" t="s">
        <v>6</v>
      </c>
    </row>
    <row r="5" spans="1:9" ht="13.5" customHeight="1">
      <c r="B5" s="11">
        <f>SUM(B3:B4)</f>
        <v>34646.35</v>
      </c>
      <c r="C5" s="7" t="s">
        <v>7</v>
      </c>
      <c r="D5" s="8"/>
    </row>
    <row r="6" spans="1:9" ht="13.5" customHeight="1"/>
    <row r="7" spans="1:9" ht="13.5" customHeight="1">
      <c r="B7" s="27" t="s">
        <v>25</v>
      </c>
    </row>
    <row r="8" spans="1:9" ht="13.5" customHeight="1"/>
    <row r="9" spans="1:9" ht="13.5" customHeight="1">
      <c r="B9" s="29" t="s">
        <v>30</v>
      </c>
      <c r="D9" s="6">
        <v>650</v>
      </c>
      <c r="E9" s="3" t="s">
        <v>9</v>
      </c>
    </row>
    <row r="10" spans="1:9" ht="13.5" customHeight="1"/>
    <row r="11" spans="1:9" ht="13.5" customHeight="1">
      <c r="B11" s="2" t="s">
        <v>10</v>
      </c>
      <c r="E11" s="9">
        <f>ROUND(B5/D9,0)</f>
        <v>53</v>
      </c>
    </row>
    <row r="12" spans="1:9" ht="13.5" customHeight="1"/>
    <row r="13" spans="1:9" ht="13.5" customHeight="1">
      <c r="A13" s="4" t="s">
        <v>11</v>
      </c>
      <c r="B13" s="5" t="s">
        <v>3</v>
      </c>
      <c r="C13" s="62" t="s">
        <v>2</v>
      </c>
      <c r="D13" s="63"/>
      <c r="E13" s="63"/>
      <c r="F13" s="63"/>
      <c r="G13" s="63"/>
      <c r="H13" s="63"/>
      <c r="I13" s="63"/>
    </row>
    <row r="14" spans="1:9" ht="13.5" customHeight="1">
      <c r="B14" s="2" t="s">
        <v>13</v>
      </c>
    </row>
    <row r="15" spans="1:9" ht="13.5" customHeight="1">
      <c r="B15" s="12">
        <f>2511.52</f>
        <v>2511.52</v>
      </c>
      <c r="C15" s="6" t="s">
        <v>0</v>
      </c>
      <c r="D15" s="6">
        <f>E11</f>
        <v>53</v>
      </c>
      <c r="E15" s="3" t="s">
        <v>1</v>
      </c>
      <c r="F15" s="13">
        <f>B15*D15</f>
        <v>133110.56</v>
      </c>
    </row>
    <row r="16" spans="1:9" ht="13.5" customHeight="1"/>
    <row r="17" spans="1:9" ht="13.5" customHeight="1">
      <c r="B17" s="14" t="s">
        <v>14</v>
      </c>
      <c r="C17" s="15" t="s">
        <v>1</v>
      </c>
      <c r="D17" s="16">
        <f>ROUND(F15/B5,2)</f>
        <v>3.84</v>
      </c>
      <c r="E17" s="17" t="s">
        <v>4</v>
      </c>
    </row>
    <row r="18" spans="1:9" ht="13.5" customHeight="1"/>
    <row r="19" spans="1:9" ht="13.5" customHeight="1">
      <c r="A19" s="64" t="s">
        <v>15</v>
      </c>
      <c r="B19" s="64"/>
      <c r="C19" s="64"/>
      <c r="D19" s="64"/>
      <c r="E19" s="64"/>
      <c r="F19" s="64"/>
      <c r="G19" s="64"/>
      <c r="H19" s="64"/>
      <c r="I19" s="64"/>
    </row>
    <row r="20" spans="1:9" s="1" customFormat="1" ht="13.5" customHeight="1">
      <c r="A20" s="2"/>
      <c r="B20" s="2"/>
      <c r="C20" s="3"/>
      <c r="D20" s="3"/>
      <c r="E20" s="3"/>
      <c r="F20" s="3"/>
      <c r="G20" s="3"/>
      <c r="H20" s="3"/>
      <c r="I20" s="3"/>
    </row>
    <row r="21" spans="1:9" ht="13.5" customHeight="1">
      <c r="B21" s="10">
        <v>37792.21</v>
      </c>
      <c r="C21" s="3" t="s">
        <v>16</v>
      </c>
    </row>
    <row r="22" spans="1:9" ht="13.5" customHeight="1">
      <c r="B22" s="10">
        <v>2282.5</v>
      </c>
      <c r="C22" s="3" t="s">
        <v>17</v>
      </c>
    </row>
    <row r="23" spans="1:9" ht="13.5" customHeight="1">
      <c r="B23" s="11">
        <f>SUM(B21:B22)</f>
        <v>40074.71</v>
      </c>
      <c r="C23" s="7" t="s">
        <v>28</v>
      </c>
      <c r="D23" s="8"/>
    </row>
    <row r="24" spans="1:9" ht="13.5" customHeight="1"/>
    <row r="25" spans="1:9" ht="13.5" customHeight="1">
      <c r="B25" s="2" t="s">
        <v>8</v>
      </c>
    </row>
    <row r="26" spans="1:9" ht="13.5" customHeight="1"/>
    <row r="27" spans="1:9" ht="13.5" customHeight="1">
      <c r="B27" s="29" t="s">
        <v>29</v>
      </c>
      <c r="D27" s="6">
        <v>1200</v>
      </c>
      <c r="E27" s="3" t="s">
        <v>9</v>
      </c>
    </row>
    <row r="28" spans="1:9" ht="13.5" customHeight="1"/>
    <row r="29" spans="1:9" ht="13.5" customHeight="1">
      <c r="B29" s="2" t="s">
        <v>10</v>
      </c>
      <c r="E29" s="9">
        <f>ROUND(B23/D27,0)</f>
        <v>33</v>
      </c>
    </row>
    <row r="30" spans="1:9" ht="13.5" customHeight="1"/>
    <row r="31" spans="1:9" ht="13.5" customHeight="1">
      <c r="A31" s="4" t="s">
        <v>11</v>
      </c>
      <c r="B31" s="5" t="s">
        <v>3</v>
      </c>
      <c r="C31" s="62" t="s">
        <v>2</v>
      </c>
      <c r="D31" s="63"/>
      <c r="E31" s="63"/>
      <c r="F31" s="63"/>
      <c r="G31" s="63"/>
      <c r="H31" s="63"/>
      <c r="I31" s="63"/>
    </row>
    <row r="32" spans="1:9" ht="13.5" customHeight="1">
      <c r="B32" s="2" t="s">
        <v>13</v>
      </c>
    </row>
    <row r="33" spans="1:9" ht="13.5" customHeight="1">
      <c r="B33" s="12">
        <f>2511.52</f>
        <v>2511.52</v>
      </c>
      <c r="C33" s="6" t="s">
        <v>0</v>
      </c>
      <c r="D33" s="6">
        <f>E29</f>
        <v>33</v>
      </c>
      <c r="E33" s="3" t="s">
        <v>1</v>
      </c>
      <c r="F33" s="13">
        <f>B33*D33</f>
        <v>82880.160000000003</v>
      </c>
    </row>
    <row r="34" spans="1:9" ht="13.5" customHeight="1">
      <c r="B34" s="12"/>
      <c r="C34" s="6"/>
      <c r="D34" s="6"/>
      <c r="F34" s="13"/>
    </row>
    <row r="35" spans="1:9" ht="13.5" customHeight="1">
      <c r="A35" s="4" t="s">
        <v>11</v>
      </c>
      <c r="B35" s="5" t="s">
        <v>27</v>
      </c>
      <c r="C35" s="62" t="s">
        <v>26</v>
      </c>
      <c r="D35" s="63"/>
      <c r="E35" s="63"/>
      <c r="F35" s="63"/>
      <c r="G35" s="63"/>
      <c r="H35" s="63"/>
      <c r="I35" s="63"/>
    </row>
    <row r="36" spans="1:9" ht="13.5" customHeight="1">
      <c r="B36" s="2" t="s">
        <v>13</v>
      </c>
    </row>
    <row r="37" spans="1:9" ht="13.5" customHeight="1">
      <c r="B37" s="12">
        <v>3331.68</v>
      </c>
      <c r="C37" s="6" t="s">
        <v>0</v>
      </c>
      <c r="D37" s="6">
        <v>1</v>
      </c>
      <c r="E37" s="3" t="s">
        <v>1</v>
      </c>
      <c r="F37" s="13">
        <f>B37*D37</f>
        <v>3331.68</v>
      </c>
    </row>
    <row r="38" spans="1:9" ht="13.5" customHeight="1"/>
    <row r="39" spans="1:9" ht="13.5" customHeight="1">
      <c r="B39" s="14" t="s">
        <v>14</v>
      </c>
      <c r="C39" s="15" t="s">
        <v>1</v>
      </c>
      <c r="D39" s="16">
        <f>ROUND((F33+F37)/B23,2)</f>
        <v>2.15</v>
      </c>
      <c r="E39" s="17" t="s">
        <v>4</v>
      </c>
    </row>
    <row r="40" spans="1:9" ht="13.5" customHeight="1"/>
    <row r="41" spans="1:9" ht="13.5" customHeight="1">
      <c r="A41" s="64" t="s">
        <v>18</v>
      </c>
      <c r="B41" s="64"/>
      <c r="C41" s="64"/>
      <c r="D41" s="64"/>
      <c r="E41" s="64"/>
      <c r="F41" s="64"/>
      <c r="G41" s="64"/>
      <c r="H41" s="64"/>
      <c r="I41" s="64"/>
    </row>
    <row r="42" spans="1:9" s="1" customFormat="1" ht="13.5" customHeight="1">
      <c r="A42" s="2"/>
      <c r="B42" s="2"/>
      <c r="C42" s="3"/>
      <c r="D42" s="3"/>
      <c r="E42" s="3"/>
      <c r="F42" s="3"/>
      <c r="G42" s="3"/>
      <c r="H42" s="3"/>
      <c r="I42" s="3"/>
    </row>
    <row r="43" spans="1:9" ht="13.5" customHeight="1">
      <c r="B43" s="10">
        <v>2162.25</v>
      </c>
      <c r="C43" s="3" t="s">
        <v>16</v>
      </c>
    </row>
    <row r="44" spans="1:9" ht="13.5" customHeight="1">
      <c r="B44" s="10">
        <v>478.42</v>
      </c>
      <c r="C44" s="3" t="s">
        <v>17</v>
      </c>
    </row>
    <row r="45" spans="1:9" ht="13.5" customHeight="1">
      <c r="B45" s="11">
        <f>SUM(B43:B44)</f>
        <v>2640.67</v>
      </c>
      <c r="C45" s="7" t="s">
        <v>7</v>
      </c>
      <c r="D45" s="8"/>
    </row>
    <row r="46" spans="1:9" ht="13.5" customHeight="1"/>
    <row r="47" spans="1:9" ht="13.5" customHeight="1">
      <c r="B47" s="2" t="s">
        <v>8</v>
      </c>
    </row>
    <row r="48" spans="1:9" ht="13.5" customHeight="1"/>
    <row r="49" spans="1:9" ht="13.5" customHeight="1">
      <c r="B49" s="29" t="s">
        <v>29</v>
      </c>
      <c r="D49" s="3">
        <v>300</v>
      </c>
      <c r="E49" s="3" t="s">
        <v>9</v>
      </c>
    </row>
    <row r="50" spans="1:9" ht="13.5" customHeight="1"/>
    <row r="51" spans="1:9" ht="13.5" customHeight="1">
      <c r="B51" s="2" t="s">
        <v>10</v>
      </c>
      <c r="E51" s="9">
        <f>ROUND(B45/D49,0)</f>
        <v>9</v>
      </c>
    </row>
    <row r="52" spans="1:9" ht="13.5" customHeight="1"/>
    <row r="53" spans="1:9" ht="13.5" customHeight="1">
      <c r="A53" s="4" t="s">
        <v>11</v>
      </c>
      <c r="B53" s="5" t="s">
        <v>3</v>
      </c>
      <c r="C53" s="62" t="s">
        <v>2</v>
      </c>
      <c r="D53" s="63"/>
      <c r="E53" s="63"/>
      <c r="F53" s="63"/>
      <c r="G53" s="63"/>
      <c r="H53" s="63"/>
      <c r="I53" s="63"/>
    </row>
    <row r="54" spans="1:9" ht="13.5" customHeight="1">
      <c r="B54" s="2" t="s">
        <v>13</v>
      </c>
    </row>
    <row r="55" spans="1:9" ht="13.5" customHeight="1">
      <c r="B55" s="12">
        <f>2511.52</f>
        <v>2511.52</v>
      </c>
      <c r="C55" s="6" t="s">
        <v>0</v>
      </c>
      <c r="D55" s="6">
        <f>E51</f>
        <v>9</v>
      </c>
      <c r="E55" s="3" t="s">
        <v>1</v>
      </c>
      <c r="F55" s="13">
        <f>B55*D55</f>
        <v>22603.68</v>
      </c>
    </row>
    <row r="56" spans="1:9" ht="13.5" customHeight="1"/>
    <row r="57" spans="1:9" ht="13.5" customHeight="1">
      <c r="B57" s="14" t="s">
        <v>14</v>
      </c>
      <c r="C57" s="15" t="s">
        <v>1</v>
      </c>
      <c r="D57" s="16">
        <f>ROUND(F55/B45,2)</f>
        <v>8.56</v>
      </c>
      <c r="E57" s="17" t="s">
        <v>4</v>
      </c>
    </row>
    <row r="58" spans="1:9" ht="13.5" customHeight="1"/>
    <row r="59" spans="1:9" ht="13.5" customHeight="1"/>
    <row r="60" spans="1:9" ht="13.5" customHeight="1"/>
    <row r="61" spans="1:9" ht="13.5" customHeight="1"/>
    <row r="62" spans="1:9" ht="13.5" customHeight="1"/>
    <row r="63" spans="1:9" ht="13.5" customHeight="1"/>
    <row r="64" spans="1:9" ht="13.5" customHeight="1"/>
    <row r="65" ht="13.5" customHeight="1"/>
    <row r="66" ht="13.5" customHeight="1"/>
  </sheetData>
  <mergeCells count="7">
    <mergeCell ref="C53:I53"/>
    <mergeCell ref="C13:I13"/>
    <mergeCell ref="A1:I1"/>
    <mergeCell ref="A19:I19"/>
    <mergeCell ref="A41:I41"/>
    <mergeCell ref="C31:I31"/>
    <mergeCell ref="C35:I35"/>
  </mergeCells>
  <pageMargins left="0.511811024" right="0.511811024" top="0.78740157499999996" bottom="0.78740157499999996" header="0.31496062000000002" footer="0.31496062000000002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ORÇAMENTO</vt:lpstr>
      <vt:lpstr>MEMÓRIA DE CALCULO</vt:lpstr>
      <vt:lpstr>'MEMÓRIA DE CALCULO'!Area_de_impressao</vt:lpstr>
      <vt:lpstr>JR_PAGE_ANCHOR_0_1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2018-04-02T12:29:55Z</dcterms:created>
  <dcterms:modified xsi:type="dcterms:W3CDTF">2019-03-20T13:58:13Z</dcterms:modified>
</cp:coreProperties>
</file>