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45" yWindow="690" windowWidth="19440" windowHeight="7935"/>
  </bookViews>
  <sheets>
    <sheet name="DADOS COLETADOS" sheetId="7" r:id="rId1"/>
  </sheets>
  <definedNames>
    <definedName name="_xlnm.Print_Area" localSheetId="0">'DADOS COLETADOS'!$A$1:$F$107</definedName>
  </definedNames>
  <calcPr calcId="125725"/>
</workbook>
</file>

<file path=xl/calcChain.xml><?xml version="1.0" encoding="utf-8"?>
<calcChain xmlns="http://schemas.openxmlformats.org/spreadsheetml/2006/main">
  <c r="B15" i="7"/>
  <c r="B56"/>
  <c r="B62" l="1"/>
  <c r="B61"/>
  <c r="B60"/>
  <c r="B59"/>
  <c r="B57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4"/>
  <c r="B13"/>
</calcChain>
</file>

<file path=xl/sharedStrings.xml><?xml version="1.0" encoding="utf-8"?>
<sst xmlns="http://schemas.openxmlformats.org/spreadsheetml/2006/main" count="254" uniqueCount="180">
  <si>
    <t>ITEM</t>
  </si>
  <si>
    <t>QUANT.</t>
  </si>
  <si>
    <t>UN.</t>
  </si>
  <si>
    <t>DESCRIÇÃO</t>
  </si>
  <si>
    <t>001</t>
  </si>
  <si>
    <t>und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</si>
  <si>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</si>
  <si>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</si>
  <si>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</si>
  <si>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</si>
  <si>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</si>
  <si>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</si>
  <si>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</si>
  <si>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</si>
  <si>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</si>
  <si>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</si>
  <si>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</si>
  <si>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</si>
  <si>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</si>
  <si>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</si>
  <si>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</si>
  <si>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</si>
  <si>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</si>
  <si>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</si>
  <si>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</si>
  <si>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</si>
  <si>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</si>
  <si>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</si>
  <si>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</si>
  <si>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</si>
  <si>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027</t>
  </si>
  <si>
    <t>028</t>
  </si>
  <si>
    <t>029</t>
  </si>
  <si>
    <t>030</t>
  </si>
  <si>
    <t>031</t>
  </si>
  <si>
    <t>032</t>
  </si>
  <si>
    <t>034</t>
  </si>
  <si>
    <t>035</t>
  </si>
  <si>
    <t>037</t>
  </si>
  <si>
    <t>038</t>
  </si>
  <si>
    <t>039</t>
  </si>
  <si>
    <t>040</t>
  </si>
  <si>
    <t>041</t>
  </si>
  <si>
    <t>042</t>
  </si>
  <si>
    <t>043</t>
  </si>
  <si>
    <t>044</t>
  </si>
  <si>
    <t>046</t>
  </si>
  <si>
    <t>026</t>
  </si>
  <si>
    <t>045</t>
  </si>
  <si>
    <t>033</t>
  </si>
  <si>
    <t>036</t>
  </si>
  <si>
    <t>TONNERS E CARTUCHOS</t>
  </si>
  <si>
    <t>CARTUCHO HP 27 PRETO</t>
  </si>
  <si>
    <t>CARTUCHO HP 28 COLOR</t>
  </si>
  <si>
    <t>CE 313</t>
  </si>
  <si>
    <t>TONNER SAMSUNG ML 1020 (12A)</t>
  </si>
  <si>
    <t>TONNER SAMSUNG ML 1665</t>
  </si>
  <si>
    <t>BROTHER 3382</t>
  </si>
  <si>
    <t>TONER SAMSUNG D 111</t>
  </si>
  <si>
    <t>TONNER SAMSUNG MLD 2850/2851</t>
  </si>
  <si>
    <t>CARTUCHO 82 PRETO</t>
  </si>
  <si>
    <t>CARTUCHO 82 CYAN</t>
  </si>
  <si>
    <t>CARTUCHO HP 82 YELLOW</t>
  </si>
  <si>
    <t>CARTUCHO HP 82 MAGENTA</t>
  </si>
  <si>
    <t>TONNER TK 1145</t>
  </si>
  <si>
    <t>CE 314</t>
  </si>
  <si>
    <t>TONNER RICOH AFFICIO MP 1.500/1.600/1.900</t>
  </si>
  <si>
    <t>TONNER HP 53A</t>
  </si>
  <si>
    <t>CARTUCHO HP 670 PRETO</t>
  </si>
  <si>
    <t>CARTUCHO HP 670 YELLOW</t>
  </si>
  <si>
    <t>CARTUCHO HP 670 CYAN</t>
  </si>
  <si>
    <t>644 C (tinta EPSON)</t>
  </si>
  <si>
    <t>664 BK (tinta EPSON)</t>
  </si>
  <si>
    <t>664 M (tinta EPSON)</t>
  </si>
  <si>
    <t>664 Y (tinta EPSON)</t>
  </si>
  <si>
    <t>CARTUCHO HP 670 MAGENTA</t>
  </si>
  <si>
    <t>CE 310</t>
  </si>
  <si>
    <t>CE 311</t>
  </si>
  <si>
    <t>CE312</t>
  </si>
  <si>
    <t>TONER HP 78A</t>
  </si>
  <si>
    <t>TONER HP 83A</t>
  </si>
  <si>
    <t>TONNER RICOH AFFICIO MP 1018/1113</t>
  </si>
  <si>
    <t>TONNER TK 1140/42</t>
  </si>
  <si>
    <t>TONNER KYOCERA FS - 1035/1135 MFP (Máq. Xerox)</t>
  </si>
  <si>
    <t>047</t>
  </si>
  <si>
    <t>048</t>
  </si>
  <si>
    <t>TONNER KYOCERA TK - 137</t>
  </si>
  <si>
    <t>049</t>
  </si>
  <si>
    <t>TONNER RICOH TYPE R 1.2.3.0D/R 1.1.3.0.D</t>
  </si>
  <si>
    <t>050</t>
  </si>
  <si>
    <t>TONNER D204I</t>
  </si>
  <si>
    <t>051</t>
  </si>
  <si>
    <t>TONNER BROTHER DCP 1617 NW</t>
  </si>
  <si>
    <t xml:space="preserve">TONNER HP LASER JET 124 A - 6002 A </t>
  </si>
  <si>
    <t>TONNER HP LASER JET 124 A - 6003 A MANGENTA</t>
  </si>
  <si>
    <t>TONNER HP LASER JET 124 A - Q 6000 A PRETO</t>
  </si>
  <si>
    <t>TONNER HP LASER JET 124 A - Q 6001 A CIANO</t>
  </si>
  <si>
    <t>TONNER HP LASER JET M1120 (36A)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</si>
  <si>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</si>
  <si>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</si>
  <si>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</si>
  <si>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</si>
  <si>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</si>
  <si>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</si>
  <si>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</si>
  <si>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</si>
  <si>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</si>
  <si>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</si>
  <si>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</si>
  <si>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</si>
  <si>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</si>
  <si>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</si>
  <si>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</si>
  <si>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</si>
  <si>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</si>
  <si>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</si>
  <si>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</si>
  <si>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</si>
  <si>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</si>
  <si>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</si>
  <si>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CARTUCHO HP 664 PRETO</t>
  </si>
  <si>
    <t xml:space="preserve">CARTUCHO HP 664 COLORIDO </t>
  </si>
  <si>
    <t>CARTUCHO PRETO T 140</t>
  </si>
  <si>
    <t>CARTUCHO CIANO 140</t>
  </si>
  <si>
    <t>CARTUCHO MAGENTA T 140</t>
  </si>
  <si>
    <t>CARTUCHO AMARELO T 140</t>
  </si>
  <si>
    <t>TONNER RICOH MP 2001/2501</t>
  </si>
  <si>
    <t>TONNER TN 3392 PARA BROTHER DEP - 8157</t>
  </si>
  <si>
    <t>TONNER TK 1175 PARA KYOCERA ECOSYS M 2040 DN/L</t>
  </si>
  <si>
    <t xml:space="preserve">TONNER TK 1147 PARA KYOCERA ECOSYS M 2035 </t>
  </si>
  <si>
    <t>TONNER CANON GPR54 PARA CANON 1435</t>
  </si>
  <si>
    <t>TONNER BROTHER TN - 225 M MAGENTA</t>
  </si>
  <si>
    <t>TONNER BROTHER TN - 225 C CIANO</t>
  </si>
  <si>
    <t>TONNER BROTHER TN - 225 Y AMARELO</t>
  </si>
  <si>
    <t>TONNER BROTHER TN - 221 BK PRETO</t>
  </si>
  <si>
    <t>TONNER BROTHER TN - 2370</t>
  </si>
  <si>
    <t>TONNER BROTHER TN - 1060</t>
  </si>
  <si>
    <t>TONNER COMPATÍVEL SAMSUNG D - 105</t>
  </si>
  <si>
    <t>TONNER CF 350 A PRETO</t>
  </si>
  <si>
    <t>TONNER CF 351 A CIANO</t>
  </si>
  <si>
    <t>TONNER CF 352 A AMARELO</t>
  </si>
  <si>
    <t>TONNER CF 353 A MAGENTA</t>
  </si>
  <si>
    <t>TONNER BROTHER MFC/DR 720CARTRIDGE</t>
  </si>
  <si>
    <t>MÉDIA</t>
  </si>
  <si>
    <t>UNIT</t>
  </si>
  <si>
    <t>TOTAL</t>
  </si>
  <si>
    <t>CARTUCHO HP 60 PRETO</t>
  </si>
  <si>
    <t>CARTUCHO HP 60 COLORIDO</t>
  </si>
  <si>
    <t>CARTUCHO HP 662 PRETO</t>
  </si>
  <si>
    <t>CARTUCHO HP 662 COLORIDO</t>
  </si>
  <si>
    <t>CARTUCHO HP 122 PRETO</t>
  </si>
  <si>
    <t>CARTUCHO HP 122 COLORIDO</t>
  </si>
  <si>
    <t>CARTUCHO HP 21</t>
  </si>
  <si>
    <t>CARTUCHO HP 22</t>
  </si>
  <si>
    <t>TONNER HP LASER JET -  C285A (M1132 - P1102)</t>
  </si>
  <si>
    <t>074</t>
  </si>
  <si>
    <t>TONNER CE 285A PRETO</t>
  </si>
  <si>
    <t>RAZÃO SOCIAL:</t>
  </si>
  <si>
    <t xml:space="preserve">CNPJ:                                                                                </t>
  </si>
  <si>
    <t>ENDEREÇO:</t>
  </si>
  <si>
    <t>MUNICÍPIO DE SANTO ANTÔNIO DE PÁDUA</t>
  </si>
  <si>
    <t>Estado do Rio de Janeiro</t>
  </si>
  <si>
    <t>ANEXO I - MODELO DE PROPOSTA DE PREÇOS</t>
  </si>
  <si>
    <t>EDITAL 015/2019</t>
  </si>
  <si>
    <t xml:space="preserve">1. Declaramos aceitar, integralmente, todos os métodos e processos de inspeção, verificação e controle </t>
  </si>
  <si>
    <t>a serem adotados pelo contratante.</t>
  </si>
  <si>
    <t xml:space="preserve">2. O prazo desta proposta é de 60 (sessenta) dias, conforme art. 64, § 3º da Lei nº 8666/93.  </t>
  </si>
  <si>
    <t>3. Caso venhamos ser a empresa vencedora anexamos a esta proposta, as seguintes informações</t>
  </si>
  <si>
    <t>necessárias à formalização e operacionalização da Ata de Registro de Preço:</t>
  </si>
  <si>
    <t>a- Razão social:</t>
  </si>
  <si>
    <t>b- CNPJ:</t>
  </si>
  <si>
    <t>c- Número de telefone:                                                                 e-mail:</t>
  </si>
  <si>
    <t xml:space="preserve">d- Para recebimento dos créditos: Banco:                               agência:                             c/c:       </t>
  </si>
  <si>
    <t>e- Representante legal:</t>
  </si>
  <si>
    <t>- Nome completo:</t>
  </si>
  <si>
    <t>- Cargo ocupacional:</t>
  </si>
  <si>
    <t>- C. identidade número:                             órgão expeditor:                 data da expedição:</t>
  </si>
  <si>
    <t xml:space="preserve">Data: </t>
  </si>
  <si>
    <t>Assinatura do representante legal</t>
  </si>
  <si>
    <t>Carimbo CNPJ</t>
  </si>
</sst>
</file>

<file path=xl/styles.xml><?xml version="1.0" encoding="utf-8"?>
<styleSheet xmlns="http://schemas.openxmlformats.org/spreadsheetml/2006/main">
  <numFmts count="4">
    <numFmt numFmtId="164" formatCode="0;[Red]0"/>
    <numFmt numFmtId="165" formatCode="#,##0;[Red]#,##0"/>
    <numFmt numFmtId="166" formatCode="&quot;R$&quot;\ #,##0.00"/>
    <numFmt numFmtId="167" formatCode="#,##0.00;[Red]#,##0.00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46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49" fontId="4" fillId="0" borderId="1" xfId="0" applyNumberFormat="1" applyFont="1" applyBorder="1" applyAlignment="1"/>
    <xf numFmtId="49" fontId="4" fillId="0" borderId="1" xfId="0" applyNumberFormat="1" applyFont="1" applyBorder="1" applyAlignment="1">
      <alignment horizontal="left"/>
    </xf>
    <xf numFmtId="49" fontId="4" fillId="0" borderId="6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/>
    <xf numFmtId="0" fontId="6" fillId="0" borderId="0" xfId="0" applyFont="1" applyBorder="1"/>
    <xf numFmtId="0" fontId="6" fillId="0" borderId="5" xfId="0" applyFont="1" applyBorder="1" applyAlignment="1">
      <alignment shrinkToFit="1"/>
    </xf>
    <xf numFmtId="0" fontId="6" fillId="0" borderId="0" xfId="0" applyFont="1" applyBorder="1" applyAlignment="1">
      <alignment shrinkToFit="1"/>
    </xf>
    <xf numFmtId="0" fontId="4" fillId="0" borderId="0" xfId="0" applyFont="1" applyBorder="1" applyAlignment="1">
      <alignment horizontal="center" shrinkToFit="1"/>
    </xf>
    <xf numFmtId="0" fontId="6" fillId="2" borderId="0" xfId="1" applyFont="1" applyFill="1" applyAlignment="1">
      <alignment wrapText="1"/>
    </xf>
    <xf numFmtId="0" fontId="6" fillId="2" borderId="0" xfId="1" applyFont="1" applyFill="1" applyAlignment="1">
      <alignment horizontal="center" vertical="center" wrapText="1"/>
    </xf>
    <xf numFmtId="0" fontId="7" fillId="2" borderId="0" xfId="0" applyFont="1" applyFill="1"/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 shrinkToFit="1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165" fontId="6" fillId="2" borderId="2" xfId="3" applyNumberFormat="1" applyFont="1" applyFill="1" applyBorder="1" applyAlignment="1">
      <alignment horizontal="center" vertical="center" shrinkToFit="1"/>
    </xf>
    <xf numFmtId="3" fontId="6" fillId="2" borderId="1" xfId="2" applyNumberFormat="1" applyFont="1" applyFill="1" applyBorder="1" applyAlignment="1">
      <alignment horizontal="center" vertical="center" wrapText="1" shrinkToFit="1"/>
    </xf>
    <xf numFmtId="0" fontId="6" fillId="2" borderId="1" xfId="2" applyFont="1" applyFill="1" applyBorder="1" applyAlignment="1">
      <alignment horizontal="center" vertical="center" wrapText="1" shrinkToFit="1"/>
    </xf>
    <xf numFmtId="166" fontId="7" fillId="2" borderId="1" xfId="0" applyNumberFormat="1" applyFont="1" applyFill="1" applyBorder="1" applyAlignment="1">
      <alignment horizontal="center" vertical="center"/>
    </xf>
    <xf numFmtId="165" fontId="6" fillId="2" borderId="1" xfId="3" applyNumberFormat="1" applyFont="1" applyFill="1" applyBorder="1" applyAlignment="1">
      <alignment horizontal="center" vertical="center" shrinkToFit="1"/>
    </xf>
    <xf numFmtId="0" fontId="6" fillId="2" borderId="1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66" fontId="9" fillId="2" borderId="3" xfId="0" applyNumberFormat="1" applyFont="1" applyFill="1" applyBorder="1" applyAlignment="1">
      <alignment horizontal="center" vertical="center"/>
    </xf>
    <xf numFmtId="49" fontId="6" fillId="0" borderId="7" xfId="0" applyNumberFormat="1" applyFont="1" applyBorder="1" applyAlignment="1">
      <alignment horizontal="distributed"/>
    </xf>
    <xf numFmtId="49" fontId="6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3" fontId="6" fillId="0" borderId="0" xfId="0" applyNumberFormat="1" applyFont="1" applyBorder="1" applyAlignment="1">
      <alignment horizontal="center" wrapText="1"/>
    </xf>
    <xf numFmtId="167" fontId="6" fillId="0" borderId="0" xfId="0" applyNumberFormat="1" applyFont="1" applyBorder="1" applyAlignment="1">
      <alignment horizontal="center"/>
    </xf>
    <xf numFmtId="3" fontId="6" fillId="0" borderId="0" xfId="0" applyNumberFormat="1" applyFont="1" applyBorder="1" applyAlignment="1">
      <alignment horizontal="distributed" vertical="top"/>
    </xf>
    <xf numFmtId="167" fontId="4" fillId="0" borderId="0" xfId="0" applyNumberFormat="1" applyFont="1" applyBorder="1" applyAlignment="1">
      <alignment horizontal="center" shrinkToFit="1"/>
    </xf>
    <xf numFmtId="0" fontId="6" fillId="0" borderId="0" xfId="0" applyFont="1"/>
    <xf numFmtId="0" fontId="6" fillId="0" borderId="0" xfId="0" applyFont="1" applyAlignment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57150</xdr:rowOff>
    </xdr:from>
    <xdr:to>
      <xdr:col>0</xdr:col>
      <xdr:colOff>-276225</xdr:colOff>
      <xdr:row>3</xdr:row>
      <xdr:rowOff>104775</xdr:rowOff>
    </xdr:to>
    <xdr:pic>
      <xdr:nvPicPr>
        <xdr:cNvPr id="2" name="Picture 3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57150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1</xdr:row>
      <xdr:rowOff>152400</xdr:rowOff>
    </xdr:from>
    <xdr:to>
      <xdr:col>1</xdr:col>
      <xdr:colOff>238125</xdr:colOff>
      <xdr:row>4</xdr:row>
      <xdr:rowOff>175028</xdr:rowOff>
    </xdr:to>
    <xdr:pic>
      <xdr:nvPicPr>
        <xdr:cNvPr id="3" name="Picture 2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50" y="358775"/>
          <a:ext cx="708025" cy="6258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7"/>
  <sheetViews>
    <sheetView tabSelected="1" view="pageBreakPreview" topLeftCell="A88" zoomScale="98" zoomScaleNormal="70" zoomScaleSheetLayoutView="98" workbookViewId="0">
      <selection activeCell="L13" sqref="L13"/>
    </sheetView>
  </sheetViews>
  <sheetFormatPr defaultRowHeight="15"/>
  <cols>
    <col min="1" max="1" width="9.140625" style="1"/>
    <col min="2" max="2" width="12.5703125" style="2" customWidth="1"/>
    <col min="3" max="3" width="9.140625" style="2"/>
    <col min="4" max="4" width="63" style="2" customWidth="1"/>
    <col min="5" max="5" width="17" style="1" customWidth="1"/>
    <col min="6" max="6" width="16.28515625" style="1" customWidth="1"/>
    <col min="7" max="16384" width="9.140625" style="1"/>
  </cols>
  <sheetData>
    <row r="1" spans="1:6" ht="15.75">
      <c r="A1" s="13"/>
      <c r="B1" s="14"/>
      <c r="C1" s="14"/>
      <c r="D1" s="14"/>
      <c r="E1" s="15"/>
      <c r="F1" s="15"/>
    </row>
    <row r="2" spans="1:6" ht="15.75">
      <c r="A2" s="6" t="s">
        <v>160</v>
      </c>
      <c r="B2" s="6"/>
      <c r="C2" s="6"/>
      <c r="D2" s="6"/>
      <c r="E2" s="6"/>
      <c r="F2" s="6"/>
    </row>
    <row r="3" spans="1:6" ht="15.75">
      <c r="A3" s="16" t="s">
        <v>161</v>
      </c>
      <c r="B3" s="16"/>
      <c r="C3" s="16"/>
      <c r="D3" s="16"/>
      <c r="E3" s="16"/>
      <c r="F3" s="16"/>
    </row>
    <row r="4" spans="1:6" ht="16.5" customHeight="1">
      <c r="A4" s="6" t="s">
        <v>162</v>
      </c>
      <c r="B4" s="6"/>
      <c r="C4" s="6"/>
      <c r="D4" s="6"/>
      <c r="E4" s="6"/>
      <c r="F4" s="6"/>
    </row>
    <row r="5" spans="1:6" ht="16.5" customHeight="1">
      <c r="A5" s="17" t="s">
        <v>163</v>
      </c>
      <c r="B5" s="17"/>
      <c r="C5" s="17"/>
      <c r="D5" s="17"/>
      <c r="E5" s="17"/>
      <c r="F5" s="17"/>
    </row>
    <row r="6" spans="1:6" ht="15.75">
      <c r="A6" s="18"/>
      <c r="B6" s="18"/>
      <c r="C6" s="18"/>
      <c r="D6" s="18"/>
      <c r="E6" s="15"/>
      <c r="F6" s="15"/>
    </row>
    <row r="7" spans="1:6" ht="28.5" customHeight="1">
      <c r="A7" s="3" t="s">
        <v>157</v>
      </c>
      <c r="B7" s="3"/>
      <c r="C7" s="3"/>
      <c r="D7" s="3"/>
      <c r="E7" s="3"/>
      <c r="F7" s="3"/>
    </row>
    <row r="8" spans="1:6" ht="28.5" customHeight="1">
      <c r="A8" s="4" t="s">
        <v>158</v>
      </c>
      <c r="B8" s="4"/>
      <c r="C8" s="4"/>
      <c r="D8" s="4"/>
      <c r="E8" s="4"/>
      <c r="F8" s="4"/>
    </row>
    <row r="9" spans="1:6" ht="28.5" customHeight="1">
      <c r="A9" s="4" t="s">
        <v>159</v>
      </c>
      <c r="B9" s="4"/>
      <c r="C9" s="4"/>
      <c r="D9" s="4"/>
      <c r="E9" s="4"/>
      <c r="F9" s="4"/>
    </row>
    <row r="10" spans="1:6" ht="13.5" customHeight="1">
      <c r="A10" s="5"/>
      <c r="B10" s="5"/>
      <c r="C10" s="5"/>
      <c r="D10" s="5"/>
      <c r="E10" s="5"/>
      <c r="F10" s="5"/>
    </row>
    <row r="11" spans="1:6" ht="43.5" customHeight="1">
      <c r="A11" s="19" t="s">
        <v>0</v>
      </c>
      <c r="B11" s="20" t="s">
        <v>1</v>
      </c>
      <c r="C11" s="20" t="s">
        <v>2</v>
      </c>
      <c r="D11" s="21" t="s">
        <v>3</v>
      </c>
      <c r="E11" s="22" t="s">
        <v>143</v>
      </c>
      <c r="F11" s="23"/>
    </row>
    <row r="12" spans="1:6" ht="29.25" customHeight="1">
      <c r="A12" s="19"/>
      <c r="B12" s="20"/>
      <c r="C12" s="20"/>
      <c r="D12" s="24" t="s">
        <v>51</v>
      </c>
      <c r="E12" s="25" t="s">
        <v>144</v>
      </c>
      <c r="F12" s="25" t="s">
        <v>145</v>
      </c>
    </row>
    <row r="13" spans="1:6" ht="15.75">
      <c r="A13" s="26" t="s">
        <v>4</v>
      </c>
      <c r="B13" s="27">
        <f>15+30+10</f>
        <v>55</v>
      </c>
      <c r="C13" s="28" t="s">
        <v>5</v>
      </c>
      <c r="D13" s="29" t="s">
        <v>52</v>
      </c>
      <c r="E13" s="30"/>
      <c r="F13" s="30"/>
    </row>
    <row r="14" spans="1:6" ht="15.75">
      <c r="A14" s="26" t="s">
        <v>6</v>
      </c>
      <c r="B14" s="31">
        <f>15+30+10</f>
        <v>55</v>
      </c>
      <c r="C14" s="28" t="s">
        <v>5</v>
      </c>
      <c r="D14" s="29" t="s">
        <v>53</v>
      </c>
      <c r="E14" s="30"/>
      <c r="F14" s="30"/>
    </row>
    <row r="15" spans="1:6" ht="15.75">
      <c r="A15" s="26" t="s">
        <v>7</v>
      </c>
      <c r="B15" s="31">
        <f>150+60+90+100+45+24+40+121+50+12+20+200+10+10+10</f>
        <v>942</v>
      </c>
      <c r="C15" s="28" t="s">
        <v>5</v>
      </c>
      <c r="D15" s="29" t="s">
        <v>154</v>
      </c>
      <c r="E15" s="30"/>
      <c r="F15" s="30"/>
    </row>
    <row r="16" spans="1:6" ht="15.75">
      <c r="A16" s="26" t="s">
        <v>8</v>
      </c>
      <c r="B16" s="31">
        <f>12</f>
        <v>12</v>
      </c>
      <c r="C16" s="28" t="s">
        <v>5</v>
      </c>
      <c r="D16" s="29" t="s">
        <v>93</v>
      </c>
      <c r="E16" s="30"/>
      <c r="F16" s="30"/>
    </row>
    <row r="17" spans="1:6" ht="15.75">
      <c r="A17" s="26" t="s">
        <v>9</v>
      </c>
      <c r="B17" s="31">
        <f>12</f>
        <v>12</v>
      </c>
      <c r="C17" s="28" t="s">
        <v>5</v>
      </c>
      <c r="D17" s="29" t="s">
        <v>94</v>
      </c>
      <c r="E17" s="30"/>
      <c r="F17" s="30"/>
    </row>
    <row r="18" spans="1:6" ht="15.75">
      <c r="A18" s="26" t="s">
        <v>10</v>
      </c>
      <c r="B18" s="31">
        <f>12</f>
        <v>12</v>
      </c>
      <c r="C18" s="28" t="s">
        <v>5</v>
      </c>
      <c r="D18" s="32" t="s">
        <v>95</v>
      </c>
      <c r="E18" s="30"/>
      <c r="F18" s="30"/>
    </row>
    <row r="19" spans="1:6" ht="15.75">
      <c r="A19" s="26" t="s">
        <v>11</v>
      </c>
      <c r="B19" s="31">
        <f>12</f>
        <v>12</v>
      </c>
      <c r="C19" s="28" t="s">
        <v>5</v>
      </c>
      <c r="D19" s="29" t="s">
        <v>96</v>
      </c>
      <c r="E19" s="30"/>
      <c r="F19" s="30"/>
    </row>
    <row r="20" spans="1:6" ht="15.75">
      <c r="A20" s="26" t="s">
        <v>12</v>
      </c>
      <c r="B20" s="31">
        <f>12+30+30</f>
        <v>72</v>
      </c>
      <c r="C20" s="28" t="s">
        <v>5</v>
      </c>
      <c r="D20" s="29" t="s">
        <v>97</v>
      </c>
      <c r="E20" s="30"/>
      <c r="F20" s="30"/>
    </row>
    <row r="21" spans="1:6" ht="15.75">
      <c r="A21" s="26" t="s">
        <v>13</v>
      </c>
      <c r="B21" s="31">
        <f>20+5+10+25+10+12</f>
        <v>82</v>
      </c>
      <c r="C21" s="28" t="s">
        <v>5</v>
      </c>
      <c r="D21" s="29" t="s">
        <v>76</v>
      </c>
      <c r="E21" s="30"/>
      <c r="F21" s="30"/>
    </row>
    <row r="22" spans="1:6" ht="15.75">
      <c r="A22" s="26" t="s">
        <v>14</v>
      </c>
      <c r="B22" s="31">
        <f>20+3+10+25+10+12</f>
        <v>80</v>
      </c>
      <c r="C22" s="28" t="s">
        <v>5</v>
      </c>
      <c r="D22" s="29" t="s">
        <v>77</v>
      </c>
      <c r="E22" s="30"/>
      <c r="F22" s="30"/>
    </row>
    <row r="23" spans="1:6" ht="15.75">
      <c r="A23" s="26" t="s">
        <v>15</v>
      </c>
      <c r="B23" s="31">
        <f>20+3+10+25+10+12</f>
        <v>80</v>
      </c>
      <c r="C23" s="28" t="s">
        <v>5</v>
      </c>
      <c r="D23" s="29" t="s">
        <v>78</v>
      </c>
      <c r="E23" s="30"/>
      <c r="F23" s="30"/>
    </row>
    <row r="24" spans="1:6" ht="15.75">
      <c r="A24" s="26" t="s">
        <v>16</v>
      </c>
      <c r="B24" s="31">
        <f>20+3+10+25+10+12</f>
        <v>80</v>
      </c>
      <c r="C24" s="28" t="s">
        <v>5</v>
      </c>
      <c r="D24" s="29" t="s">
        <v>54</v>
      </c>
      <c r="E24" s="30"/>
      <c r="F24" s="30"/>
    </row>
    <row r="25" spans="1:6" ht="15.75">
      <c r="A25" s="26" t="s">
        <v>17</v>
      </c>
      <c r="B25" s="31">
        <f>20+10+25+10</f>
        <v>65</v>
      </c>
      <c r="C25" s="28" t="s">
        <v>5</v>
      </c>
      <c r="D25" s="29" t="s">
        <v>65</v>
      </c>
      <c r="E25" s="30"/>
      <c r="F25" s="30"/>
    </row>
    <row r="26" spans="1:6" ht="15.75">
      <c r="A26" s="26" t="s">
        <v>18</v>
      </c>
      <c r="B26" s="31">
        <f>20+20+10</f>
        <v>50</v>
      </c>
      <c r="C26" s="28" t="s">
        <v>5</v>
      </c>
      <c r="D26" s="29" t="s">
        <v>79</v>
      </c>
      <c r="E26" s="30"/>
      <c r="F26" s="30"/>
    </row>
    <row r="27" spans="1:6" ht="15.75">
      <c r="A27" s="26" t="s">
        <v>19</v>
      </c>
      <c r="B27" s="31">
        <f>20+13+10</f>
        <v>43</v>
      </c>
      <c r="C27" s="28" t="s">
        <v>5</v>
      </c>
      <c r="D27" s="29" t="s">
        <v>80</v>
      </c>
      <c r="E27" s="30"/>
      <c r="F27" s="30"/>
    </row>
    <row r="28" spans="1:6" ht="15.75">
      <c r="A28" s="26" t="s">
        <v>20</v>
      </c>
      <c r="B28" s="31">
        <f>10+60</f>
        <v>70</v>
      </c>
      <c r="C28" s="28" t="s">
        <v>5</v>
      </c>
      <c r="D28" s="29" t="s">
        <v>66</v>
      </c>
      <c r="E28" s="30"/>
      <c r="F28" s="30"/>
    </row>
    <row r="29" spans="1:6" ht="15.75">
      <c r="A29" s="26" t="s">
        <v>21</v>
      </c>
      <c r="B29" s="31">
        <f>10+30</f>
        <v>40</v>
      </c>
      <c r="C29" s="28" t="s">
        <v>5</v>
      </c>
      <c r="D29" s="29" t="s">
        <v>81</v>
      </c>
      <c r="E29" s="30"/>
      <c r="F29" s="30"/>
    </row>
    <row r="30" spans="1:6" ht="15.75">
      <c r="A30" s="26" t="s">
        <v>22</v>
      </c>
      <c r="B30" s="31">
        <f>2+6</f>
        <v>8</v>
      </c>
      <c r="C30" s="28" t="s">
        <v>5</v>
      </c>
      <c r="D30" s="29" t="s">
        <v>55</v>
      </c>
      <c r="E30" s="30"/>
      <c r="F30" s="30"/>
    </row>
    <row r="31" spans="1:6" ht="15.75">
      <c r="A31" s="26" t="s">
        <v>23</v>
      </c>
      <c r="B31" s="31">
        <f>2+10</f>
        <v>12</v>
      </c>
      <c r="C31" s="28" t="s">
        <v>5</v>
      </c>
      <c r="D31" s="29" t="s">
        <v>56</v>
      </c>
      <c r="E31" s="30"/>
      <c r="F31" s="30"/>
    </row>
    <row r="32" spans="1:6" ht="15.75">
      <c r="A32" s="26" t="s">
        <v>24</v>
      </c>
      <c r="B32" s="31">
        <f>10+20</f>
        <v>30</v>
      </c>
      <c r="C32" s="28" t="s">
        <v>5</v>
      </c>
      <c r="D32" s="29" t="s">
        <v>59</v>
      </c>
      <c r="E32" s="30"/>
      <c r="F32" s="30"/>
    </row>
    <row r="33" spans="1:6" ht="15.75">
      <c r="A33" s="26" t="s">
        <v>25</v>
      </c>
      <c r="B33" s="31">
        <f>2+20</f>
        <v>22</v>
      </c>
      <c r="C33" s="28" t="s">
        <v>5</v>
      </c>
      <c r="D33" s="29" t="s">
        <v>146</v>
      </c>
      <c r="E33" s="30"/>
      <c r="F33" s="30"/>
    </row>
    <row r="34" spans="1:6" ht="15.75">
      <c r="A34" s="26" t="s">
        <v>26</v>
      </c>
      <c r="B34" s="31">
        <f>2+20</f>
        <v>22</v>
      </c>
      <c r="C34" s="28" t="s">
        <v>5</v>
      </c>
      <c r="D34" s="29" t="s">
        <v>147</v>
      </c>
      <c r="E34" s="30"/>
      <c r="F34" s="30"/>
    </row>
    <row r="35" spans="1:6" ht="15.75">
      <c r="A35" s="26" t="s">
        <v>27</v>
      </c>
      <c r="B35" s="31">
        <f>2+20+30</f>
        <v>52</v>
      </c>
      <c r="C35" s="28" t="s">
        <v>5</v>
      </c>
      <c r="D35" s="29" t="s">
        <v>148</v>
      </c>
      <c r="E35" s="30"/>
      <c r="F35" s="30"/>
    </row>
    <row r="36" spans="1:6" ht="15.75">
      <c r="A36" s="26" t="s">
        <v>28</v>
      </c>
      <c r="B36" s="31">
        <f>2+20+30</f>
        <v>52</v>
      </c>
      <c r="C36" s="28" t="s">
        <v>5</v>
      </c>
      <c r="D36" s="29" t="s">
        <v>149</v>
      </c>
      <c r="E36" s="30"/>
      <c r="F36" s="30"/>
    </row>
    <row r="37" spans="1:6" ht="15.75">
      <c r="A37" s="26" t="s">
        <v>29</v>
      </c>
      <c r="B37" s="31">
        <f>2+10</f>
        <v>12</v>
      </c>
      <c r="C37" s="28" t="s">
        <v>5</v>
      </c>
      <c r="D37" s="29" t="s">
        <v>150</v>
      </c>
      <c r="E37" s="30"/>
      <c r="F37" s="30"/>
    </row>
    <row r="38" spans="1:6" ht="15.75">
      <c r="A38" s="26" t="s">
        <v>47</v>
      </c>
      <c r="B38" s="31">
        <f>2+10</f>
        <v>12</v>
      </c>
      <c r="C38" s="28" t="s">
        <v>5</v>
      </c>
      <c r="D38" s="29" t="s">
        <v>151</v>
      </c>
      <c r="E38" s="30"/>
      <c r="F38" s="30"/>
    </row>
    <row r="39" spans="1:6" ht="15.75">
      <c r="A39" s="26" t="s">
        <v>30</v>
      </c>
      <c r="B39" s="31">
        <f>2+10</f>
        <v>12</v>
      </c>
      <c r="C39" s="28" t="s">
        <v>5</v>
      </c>
      <c r="D39" s="29" t="s">
        <v>152</v>
      </c>
      <c r="E39" s="30"/>
      <c r="F39" s="30"/>
    </row>
    <row r="40" spans="1:6" ht="15.75">
      <c r="A40" s="26" t="s">
        <v>31</v>
      </c>
      <c r="B40" s="31">
        <f>2+10</f>
        <v>12</v>
      </c>
      <c r="C40" s="28" t="s">
        <v>5</v>
      </c>
      <c r="D40" s="29" t="s">
        <v>153</v>
      </c>
      <c r="E40" s="30"/>
      <c r="F40" s="30"/>
    </row>
    <row r="41" spans="1:6" ht="15.75">
      <c r="A41" s="26" t="s">
        <v>32</v>
      </c>
      <c r="B41" s="31">
        <f>4+10</f>
        <v>14</v>
      </c>
      <c r="C41" s="28" t="s">
        <v>5</v>
      </c>
      <c r="D41" s="29" t="s">
        <v>57</v>
      </c>
      <c r="E41" s="30"/>
      <c r="F41" s="30"/>
    </row>
    <row r="42" spans="1:6" ht="15.75">
      <c r="A42" s="26" t="s">
        <v>33</v>
      </c>
      <c r="B42" s="31">
        <f>5+8+10+13+13</f>
        <v>49</v>
      </c>
      <c r="C42" s="28" t="s">
        <v>5</v>
      </c>
      <c r="D42" s="32" t="s">
        <v>67</v>
      </c>
      <c r="E42" s="30"/>
      <c r="F42" s="30"/>
    </row>
    <row r="43" spans="1:6" ht="15.75">
      <c r="A43" s="26" t="s">
        <v>34</v>
      </c>
      <c r="B43" s="31">
        <f>5+8+8</f>
        <v>21</v>
      </c>
      <c r="C43" s="28" t="s">
        <v>5</v>
      </c>
      <c r="D43" s="29" t="s">
        <v>82</v>
      </c>
      <c r="E43" s="30"/>
      <c r="F43" s="30"/>
    </row>
    <row r="44" spans="1:6" ht="15.75">
      <c r="A44" s="26" t="s">
        <v>35</v>
      </c>
      <c r="B44" s="31">
        <f>20</f>
        <v>20</v>
      </c>
      <c r="C44" s="28" t="s">
        <v>5</v>
      </c>
      <c r="D44" s="33" t="s">
        <v>68</v>
      </c>
      <c r="E44" s="30"/>
      <c r="F44" s="30"/>
    </row>
    <row r="45" spans="1:6" ht="15.75">
      <c r="A45" s="26" t="s">
        <v>49</v>
      </c>
      <c r="B45" s="31">
        <f>15</f>
        <v>15</v>
      </c>
      <c r="C45" s="28" t="s">
        <v>5</v>
      </c>
      <c r="D45" s="33" t="s">
        <v>69</v>
      </c>
      <c r="E45" s="30"/>
      <c r="F45" s="30"/>
    </row>
    <row r="46" spans="1:6" ht="15.75">
      <c r="A46" s="26" t="s">
        <v>36</v>
      </c>
      <c r="B46" s="31">
        <f>15</f>
        <v>15</v>
      </c>
      <c r="C46" s="28" t="s">
        <v>5</v>
      </c>
      <c r="D46" s="29" t="s">
        <v>70</v>
      </c>
      <c r="E46" s="30"/>
      <c r="F46" s="30"/>
    </row>
    <row r="47" spans="1:6" ht="15.75">
      <c r="A47" s="26" t="s">
        <v>37</v>
      </c>
      <c r="B47" s="31">
        <f>15</f>
        <v>15</v>
      </c>
      <c r="C47" s="28" t="s">
        <v>5</v>
      </c>
      <c r="D47" s="32" t="s">
        <v>60</v>
      </c>
      <c r="E47" s="30"/>
      <c r="F47" s="30"/>
    </row>
    <row r="48" spans="1:6" ht="15.75">
      <c r="A48" s="26" t="s">
        <v>50</v>
      </c>
      <c r="B48" s="31">
        <f>12</f>
        <v>12</v>
      </c>
      <c r="C48" s="28" t="s">
        <v>5</v>
      </c>
      <c r="D48" s="29" t="s">
        <v>61</v>
      </c>
      <c r="E48" s="30"/>
      <c r="F48" s="30"/>
    </row>
    <row r="49" spans="1:6" ht="15.75">
      <c r="A49" s="26" t="s">
        <v>38</v>
      </c>
      <c r="B49" s="31">
        <f>12</f>
        <v>12</v>
      </c>
      <c r="C49" s="28" t="s">
        <v>5</v>
      </c>
      <c r="D49" s="29" t="s">
        <v>62</v>
      </c>
      <c r="E49" s="30"/>
      <c r="F49" s="30"/>
    </row>
    <row r="50" spans="1:6" ht="15.75">
      <c r="A50" s="26" t="s">
        <v>39</v>
      </c>
      <c r="B50" s="31">
        <f>12</f>
        <v>12</v>
      </c>
      <c r="C50" s="28" t="s">
        <v>5</v>
      </c>
      <c r="D50" s="29" t="s">
        <v>63</v>
      </c>
      <c r="E50" s="30"/>
      <c r="F50" s="30"/>
    </row>
    <row r="51" spans="1:6" ht="15.75">
      <c r="A51" s="26" t="s">
        <v>40</v>
      </c>
      <c r="B51" s="31">
        <f>12+20</f>
        <v>32</v>
      </c>
      <c r="C51" s="28" t="s">
        <v>5</v>
      </c>
      <c r="D51" s="29" t="s">
        <v>71</v>
      </c>
      <c r="E51" s="30"/>
      <c r="F51" s="30"/>
    </row>
    <row r="52" spans="1:6" ht="15.75">
      <c r="A52" s="26" t="s">
        <v>41</v>
      </c>
      <c r="B52" s="31">
        <f>12+20</f>
        <v>32</v>
      </c>
      <c r="C52" s="28" t="s">
        <v>5</v>
      </c>
      <c r="D52" s="29" t="s">
        <v>72</v>
      </c>
      <c r="E52" s="30"/>
      <c r="F52" s="30"/>
    </row>
    <row r="53" spans="1:6" ht="15.75">
      <c r="A53" s="26" t="s">
        <v>42</v>
      </c>
      <c r="B53" s="31">
        <f>12+20</f>
        <v>32</v>
      </c>
      <c r="C53" s="28" t="s">
        <v>5</v>
      </c>
      <c r="D53" s="29" t="s">
        <v>73</v>
      </c>
      <c r="E53" s="30"/>
      <c r="F53" s="30"/>
    </row>
    <row r="54" spans="1:6" ht="15.75">
      <c r="A54" s="26" t="s">
        <v>43</v>
      </c>
      <c r="B54" s="31">
        <f>12+20</f>
        <v>32</v>
      </c>
      <c r="C54" s="28" t="s">
        <v>5</v>
      </c>
      <c r="D54" s="29" t="s">
        <v>74</v>
      </c>
      <c r="E54" s="30"/>
      <c r="F54" s="30"/>
    </row>
    <row r="55" spans="1:6" ht="15.75">
      <c r="A55" s="26" t="s">
        <v>44</v>
      </c>
      <c r="B55" s="31">
        <f>12</f>
        <v>12</v>
      </c>
      <c r="C55" s="28" t="s">
        <v>5</v>
      </c>
      <c r="D55" s="29" t="s">
        <v>75</v>
      </c>
      <c r="E55" s="30"/>
      <c r="F55" s="30"/>
    </row>
    <row r="56" spans="1:6" ht="15.75">
      <c r="A56" s="26" t="s">
        <v>45</v>
      </c>
      <c r="B56" s="31">
        <f>25+15</f>
        <v>40</v>
      </c>
      <c r="C56" s="28" t="s">
        <v>5</v>
      </c>
      <c r="D56" s="29" t="s">
        <v>58</v>
      </c>
      <c r="E56" s="30"/>
      <c r="F56" s="30"/>
    </row>
    <row r="57" spans="1:6" ht="15.75">
      <c r="A57" s="26" t="s">
        <v>48</v>
      </c>
      <c r="B57" s="31">
        <f>10+30</f>
        <v>40</v>
      </c>
      <c r="C57" s="28" t="s">
        <v>5</v>
      </c>
      <c r="D57" s="29" t="s">
        <v>64</v>
      </c>
      <c r="E57" s="30"/>
      <c r="F57" s="30"/>
    </row>
    <row r="58" spans="1:6" ht="15.75">
      <c r="A58" s="26" t="s">
        <v>46</v>
      </c>
      <c r="B58" s="34">
        <v>100</v>
      </c>
      <c r="C58" s="28" t="s">
        <v>5</v>
      </c>
      <c r="D58" s="34" t="s">
        <v>83</v>
      </c>
      <c r="E58" s="30"/>
      <c r="F58" s="30"/>
    </row>
    <row r="59" spans="1:6" ht="15.75">
      <c r="A59" s="26" t="s">
        <v>84</v>
      </c>
      <c r="B59" s="34">
        <f>30</f>
        <v>30</v>
      </c>
      <c r="C59" s="28" t="s">
        <v>5</v>
      </c>
      <c r="D59" s="34" t="s">
        <v>86</v>
      </c>
      <c r="E59" s="30"/>
      <c r="F59" s="30"/>
    </row>
    <row r="60" spans="1:6" ht="15.75">
      <c r="A60" s="26" t="s">
        <v>85</v>
      </c>
      <c r="B60" s="34">
        <f>10</f>
        <v>10</v>
      </c>
      <c r="C60" s="28" t="s">
        <v>5</v>
      </c>
      <c r="D60" s="34" t="s">
        <v>88</v>
      </c>
      <c r="E60" s="30"/>
      <c r="F60" s="30"/>
    </row>
    <row r="61" spans="1:6" ht="15.75">
      <c r="A61" s="26" t="s">
        <v>87</v>
      </c>
      <c r="B61" s="34">
        <f>13</f>
        <v>13</v>
      </c>
      <c r="C61" s="28" t="s">
        <v>5</v>
      </c>
      <c r="D61" s="34" t="s">
        <v>90</v>
      </c>
      <c r="E61" s="30"/>
      <c r="F61" s="30"/>
    </row>
    <row r="62" spans="1:6" ht="15.75">
      <c r="A62" s="26" t="s">
        <v>89</v>
      </c>
      <c r="B62" s="34">
        <f>10</f>
        <v>10</v>
      </c>
      <c r="C62" s="28" t="s">
        <v>5</v>
      </c>
      <c r="D62" s="34" t="s">
        <v>92</v>
      </c>
      <c r="E62" s="30"/>
      <c r="F62" s="30"/>
    </row>
    <row r="63" spans="1:6" ht="15.75">
      <c r="A63" s="26" t="s">
        <v>91</v>
      </c>
      <c r="B63" s="34">
        <v>10</v>
      </c>
      <c r="C63" s="28" t="s">
        <v>5</v>
      </c>
      <c r="D63" s="34" t="s">
        <v>120</v>
      </c>
      <c r="E63" s="30"/>
      <c r="F63" s="30"/>
    </row>
    <row r="64" spans="1:6" ht="15.75">
      <c r="A64" s="26" t="s">
        <v>98</v>
      </c>
      <c r="B64" s="34">
        <v>10</v>
      </c>
      <c r="C64" s="28" t="s">
        <v>5</v>
      </c>
      <c r="D64" s="34" t="s">
        <v>121</v>
      </c>
      <c r="E64" s="30"/>
      <c r="F64" s="30"/>
    </row>
    <row r="65" spans="1:6" ht="15.75">
      <c r="A65" s="26" t="s">
        <v>99</v>
      </c>
      <c r="B65" s="34">
        <v>20</v>
      </c>
      <c r="C65" s="28" t="s">
        <v>5</v>
      </c>
      <c r="D65" s="34" t="s">
        <v>122</v>
      </c>
      <c r="E65" s="30"/>
      <c r="F65" s="30"/>
    </row>
    <row r="66" spans="1:6" ht="15.75">
      <c r="A66" s="26" t="s">
        <v>100</v>
      </c>
      <c r="B66" s="34">
        <v>20</v>
      </c>
      <c r="C66" s="28" t="s">
        <v>5</v>
      </c>
      <c r="D66" s="34" t="s">
        <v>123</v>
      </c>
      <c r="E66" s="30"/>
      <c r="F66" s="30"/>
    </row>
    <row r="67" spans="1:6" ht="15.75">
      <c r="A67" s="26" t="s">
        <v>101</v>
      </c>
      <c r="B67" s="34">
        <v>20</v>
      </c>
      <c r="C67" s="28" t="s">
        <v>5</v>
      </c>
      <c r="D67" s="34" t="s">
        <v>124</v>
      </c>
      <c r="E67" s="30"/>
      <c r="F67" s="30"/>
    </row>
    <row r="68" spans="1:6" ht="15.75">
      <c r="A68" s="26" t="s">
        <v>102</v>
      </c>
      <c r="B68" s="34">
        <v>20</v>
      </c>
      <c r="C68" s="28" t="s">
        <v>5</v>
      </c>
      <c r="D68" s="34" t="s">
        <v>125</v>
      </c>
      <c r="E68" s="30"/>
      <c r="F68" s="30"/>
    </row>
    <row r="69" spans="1:6" ht="15.75">
      <c r="A69" s="26" t="s">
        <v>103</v>
      </c>
      <c r="B69" s="34">
        <v>20</v>
      </c>
      <c r="C69" s="28" t="s">
        <v>5</v>
      </c>
      <c r="D69" s="34" t="s">
        <v>126</v>
      </c>
      <c r="E69" s="30"/>
      <c r="F69" s="30"/>
    </row>
    <row r="70" spans="1:6" ht="15.75">
      <c r="A70" s="26" t="s">
        <v>104</v>
      </c>
      <c r="B70" s="34">
        <v>20</v>
      </c>
      <c r="C70" s="28" t="s">
        <v>5</v>
      </c>
      <c r="D70" s="34" t="s">
        <v>127</v>
      </c>
      <c r="E70" s="30"/>
      <c r="F70" s="30"/>
    </row>
    <row r="71" spans="1:6" ht="15.75">
      <c r="A71" s="26" t="s">
        <v>105</v>
      </c>
      <c r="B71" s="34">
        <v>10</v>
      </c>
      <c r="C71" s="28" t="s">
        <v>5</v>
      </c>
      <c r="D71" s="34" t="s">
        <v>128</v>
      </c>
      <c r="E71" s="30"/>
      <c r="F71" s="30"/>
    </row>
    <row r="72" spans="1:6" ht="15.75">
      <c r="A72" s="26" t="s">
        <v>106</v>
      </c>
      <c r="B72" s="34">
        <v>10</v>
      </c>
      <c r="C72" s="28" t="s">
        <v>5</v>
      </c>
      <c r="D72" s="34" t="s">
        <v>129</v>
      </c>
      <c r="E72" s="30"/>
      <c r="F72" s="30"/>
    </row>
    <row r="73" spans="1:6" ht="15.75">
      <c r="A73" s="26" t="s">
        <v>107</v>
      </c>
      <c r="B73" s="34">
        <v>10</v>
      </c>
      <c r="C73" s="28" t="s">
        <v>5</v>
      </c>
      <c r="D73" s="34" t="s">
        <v>130</v>
      </c>
      <c r="E73" s="30"/>
      <c r="F73" s="30"/>
    </row>
    <row r="74" spans="1:6" ht="15.75">
      <c r="A74" s="26" t="s">
        <v>108</v>
      </c>
      <c r="B74" s="34">
        <v>10</v>
      </c>
      <c r="C74" s="28" t="s">
        <v>5</v>
      </c>
      <c r="D74" s="34" t="s">
        <v>131</v>
      </c>
      <c r="E74" s="30"/>
      <c r="F74" s="30"/>
    </row>
    <row r="75" spans="1:6" ht="15.75">
      <c r="A75" s="26" t="s">
        <v>109</v>
      </c>
      <c r="B75" s="34">
        <v>10</v>
      </c>
      <c r="C75" s="28" t="s">
        <v>5</v>
      </c>
      <c r="D75" s="34" t="s">
        <v>132</v>
      </c>
      <c r="E75" s="30"/>
      <c r="F75" s="30"/>
    </row>
    <row r="76" spans="1:6" ht="15.75">
      <c r="A76" s="26" t="s">
        <v>110</v>
      </c>
      <c r="B76" s="34">
        <v>10</v>
      </c>
      <c r="C76" s="28" t="s">
        <v>5</v>
      </c>
      <c r="D76" s="34" t="s">
        <v>133</v>
      </c>
      <c r="E76" s="30"/>
      <c r="F76" s="30"/>
    </row>
    <row r="77" spans="1:6" ht="15.75">
      <c r="A77" s="26" t="s">
        <v>111</v>
      </c>
      <c r="B77" s="34">
        <v>10</v>
      </c>
      <c r="C77" s="28" t="s">
        <v>5</v>
      </c>
      <c r="D77" s="34" t="s">
        <v>134</v>
      </c>
      <c r="E77" s="30"/>
      <c r="F77" s="30"/>
    </row>
    <row r="78" spans="1:6" ht="15.75">
      <c r="A78" s="26" t="s">
        <v>112</v>
      </c>
      <c r="B78" s="34">
        <v>10</v>
      </c>
      <c r="C78" s="28" t="s">
        <v>5</v>
      </c>
      <c r="D78" s="34" t="s">
        <v>135</v>
      </c>
      <c r="E78" s="30"/>
      <c r="F78" s="30"/>
    </row>
    <row r="79" spans="1:6" ht="15.75">
      <c r="A79" s="26" t="s">
        <v>113</v>
      </c>
      <c r="B79" s="34">
        <v>10</v>
      </c>
      <c r="C79" s="28" t="s">
        <v>5</v>
      </c>
      <c r="D79" s="34" t="s">
        <v>136</v>
      </c>
      <c r="E79" s="30"/>
      <c r="F79" s="30"/>
    </row>
    <row r="80" spans="1:6" ht="15.75">
      <c r="A80" s="26" t="s">
        <v>114</v>
      </c>
      <c r="B80" s="34">
        <v>15</v>
      </c>
      <c r="C80" s="28" t="s">
        <v>5</v>
      </c>
      <c r="D80" s="34" t="s">
        <v>137</v>
      </c>
      <c r="E80" s="30"/>
      <c r="F80" s="30"/>
    </row>
    <row r="81" spans="1:6" ht="15.75">
      <c r="A81" s="26" t="s">
        <v>115</v>
      </c>
      <c r="B81" s="34">
        <v>10</v>
      </c>
      <c r="C81" s="28" t="s">
        <v>5</v>
      </c>
      <c r="D81" s="34" t="s">
        <v>138</v>
      </c>
      <c r="E81" s="30"/>
      <c r="F81" s="30"/>
    </row>
    <row r="82" spans="1:6" ht="15.75">
      <c r="A82" s="26" t="s">
        <v>116</v>
      </c>
      <c r="B82" s="34">
        <v>10</v>
      </c>
      <c r="C82" s="28" t="s">
        <v>5</v>
      </c>
      <c r="D82" s="34" t="s">
        <v>139</v>
      </c>
      <c r="E82" s="30"/>
      <c r="F82" s="30"/>
    </row>
    <row r="83" spans="1:6" ht="15.75">
      <c r="A83" s="26" t="s">
        <v>117</v>
      </c>
      <c r="B83" s="34">
        <v>10</v>
      </c>
      <c r="C83" s="28" t="s">
        <v>5</v>
      </c>
      <c r="D83" s="34" t="s">
        <v>140</v>
      </c>
      <c r="E83" s="30"/>
      <c r="F83" s="30"/>
    </row>
    <row r="84" spans="1:6" ht="15.75">
      <c r="A84" s="26" t="s">
        <v>118</v>
      </c>
      <c r="B84" s="34">
        <v>10</v>
      </c>
      <c r="C84" s="28" t="s">
        <v>5</v>
      </c>
      <c r="D84" s="34" t="s">
        <v>141</v>
      </c>
      <c r="E84" s="30"/>
      <c r="F84" s="30"/>
    </row>
    <row r="85" spans="1:6" ht="15.75">
      <c r="A85" s="26" t="s">
        <v>119</v>
      </c>
      <c r="B85" s="34">
        <v>5</v>
      </c>
      <c r="C85" s="28" t="s">
        <v>5</v>
      </c>
      <c r="D85" s="34" t="s">
        <v>142</v>
      </c>
      <c r="E85" s="30"/>
      <c r="F85" s="30"/>
    </row>
    <row r="86" spans="1:6" ht="15.75">
      <c r="A86" s="26" t="s">
        <v>155</v>
      </c>
      <c r="B86" s="34">
        <v>10</v>
      </c>
      <c r="C86" s="28" t="s">
        <v>5</v>
      </c>
      <c r="D86" s="34" t="s">
        <v>156</v>
      </c>
      <c r="E86" s="30"/>
      <c r="F86" s="30"/>
    </row>
    <row r="87" spans="1:6" ht="32.25" customHeight="1">
      <c r="A87" s="35" t="s">
        <v>145</v>
      </c>
      <c r="B87" s="35"/>
      <c r="C87" s="35"/>
      <c r="D87" s="35"/>
      <c r="E87" s="36"/>
      <c r="F87" s="23"/>
    </row>
    <row r="88" spans="1:6" ht="15.75">
      <c r="A88" s="37" t="s">
        <v>164</v>
      </c>
      <c r="B88" s="37"/>
      <c r="C88" s="37"/>
      <c r="D88" s="37"/>
      <c r="E88" s="37"/>
      <c r="F88" s="37"/>
    </row>
    <row r="89" spans="1:6" ht="15.75">
      <c r="A89" s="38" t="s">
        <v>165</v>
      </c>
      <c r="B89" s="38"/>
      <c r="C89" s="38"/>
      <c r="D89" s="38"/>
      <c r="E89" s="38"/>
      <c r="F89" s="38"/>
    </row>
    <row r="90" spans="1:6" ht="15.75">
      <c r="A90" s="38" t="s">
        <v>166</v>
      </c>
      <c r="B90" s="38"/>
      <c r="C90" s="38"/>
      <c r="D90" s="38"/>
      <c r="E90" s="38"/>
      <c r="F90" s="38"/>
    </row>
    <row r="91" spans="1:6" ht="15.75">
      <c r="A91" s="39" t="s">
        <v>167</v>
      </c>
      <c r="B91" s="39"/>
      <c r="C91" s="39"/>
      <c r="D91" s="39"/>
      <c r="E91" s="39"/>
      <c r="F91" s="39"/>
    </row>
    <row r="92" spans="1:6" ht="15.75">
      <c r="A92" s="39" t="s">
        <v>168</v>
      </c>
      <c r="B92" s="39"/>
      <c r="C92" s="39"/>
      <c r="D92" s="39"/>
      <c r="E92" s="39"/>
      <c r="F92" s="39"/>
    </row>
    <row r="93" spans="1:6" ht="15.75">
      <c r="A93" s="38" t="s">
        <v>169</v>
      </c>
      <c r="B93" s="38"/>
      <c r="C93" s="38"/>
      <c r="D93" s="38"/>
      <c r="E93" s="38"/>
      <c r="F93" s="38"/>
    </row>
    <row r="94" spans="1:6" ht="15.75">
      <c r="A94" s="38" t="s">
        <v>170</v>
      </c>
      <c r="B94" s="38"/>
      <c r="C94" s="38"/>
      <c r="D94" s="38"/>
      <c r="E94" s="38"/>
      <c r="F94" s="38"/>
    </row>
    <row r="95" spans="1:6" ht="15.75">
      <c r="A95" s="38" t="s">
        <v>171</v>
      </c>
      <c r="B95" s="38"/>
      <c r="C95" s="38"/>
      <c r="D95" s="38"/>
      <c r="E95" s="38"/>
      <c r="F95" s="38"/>
    </row>
    <row r="96" spans="1:6" ht="15.75">
      <c r="A96" s="38" t="s">
        <v>172</v>
      </c>
      <c r="B96" s="38"/>
      <c r="C96" s="38"/>
      <c r="D96" s="38"/>
      <c r="E96" s="38"/>
      <c r="F96" s="38"/>
    </row>
    <row r="97" spans="1:6" ht="15.75">
      <c r="A97" s="39" t="s">
        <v>173</v>
      </c>
      <c r="B97" s="39"/>
      <c r="C97" s="39"/>
      <c r="D97" s="39"/>
      <c r="E97" s="39"/>
      <c r="F97" s="39"/>
    </row>
    <row r="98" spans="1:6" ht="15.75">
      <c r="A98" s="38" t="s">
        <v>174</v>
      </c>
      <c r="B98" s="38"/>
      <c r="C98" s="38"/>
      <c r="D98" s="38"/>
      <c r="E98" s="38"/>
      <c r="F98" s="38"/>
    </row>
    <row r="99" spans="1:6" ht="15.75">
      <c r="A99" s="38" t="s">
        <v>175</v>
      </c>
      <c r="B99" s="38"/>
      <c r="C99" s="38"/>
      <c r="D99" s="38"/>
      <c r="E99" s="38"/>
      <c r="F99" s="38"/>
    </row>
    <row r="100" spans="1:6" ht="15.75">
      <c r="A100" s="38" t="s">
        <v>176</v>
      </c>
      <c r="B100" s="38"/>
      <c r="C100" s="38"/>
      <c r="D100" s="38"/>
      <c r="E100" s="38"/>
      <c r="F100" s="38"/>
    </row>
    <row r="101" spans="1:6" ht="15.75">
      <c r="A101" s="39"/>
      <c r="B101" s="39"/>
      <c r="C101" s="39"/>
      <c r="D101" s="39"/>
      <c r="E101" s="39"/>
      <c r="F101" s="39"/>
    </row>
    <row r="102" spans="1:6" ht="15.75">
      <c r="A102" s="7"/>
      <c r="B102" s="40"/>
      <c r="C102" s="41"/>
      <c r="D102" s="42"/>
      <c r="E102" s="42"/>
      <c r="F102" s="43"/>
    </row>
    <row r="103" spans="1:6" ht="15.75">
      <c r="A103" s="39" t="s">
        <v>177</v>
      </c>
      <c r="B103" s="39"/>
      <c r="C103" s="39"/>
      <c r="D103" s="42"/>
      <c r="E103" s="42"/>
      <c r="F103" s="43"/>
    </row>
    <row r="104" spans="1:6" ht="15.75">
      <c r="A104" s="7"/>
      <c r="B104" s="40"/>
      <c r="C104" s="41"/>
      <c r="D104" s="42"/>
      <c r="E104" s="42"/>
      <c r="F104" s="43"/>
    </row>
    <row r="105" spans="1:6" ht="15.75">
      <c r="A105" s="7"/>
      <c r="B105" s="8"/>
      <c r="C105" s="9"/>
      <c r="D105" s="10"/>
      <c r="E105" s="11"/>
      <c r="F105" s="9"/>
    </row>
    <row r="106" spans="1:6" ht="15.75">
      <c r="A106" s="7"/>
      <c r="B106" s="8"/>
      <c r="C106" s="9"/>
      <c r="D106" s="12" t="s">
        <v>178</v>
      </c>
      <c r="E106" s="12"/>
      <c r="F106" s="9"/>
    </row>
    <row r="107" spans="1:6" ht="15.75">
      <c r="A107" s="44"/>
      <c r="B107" s="44"/>
      <c r="C107" s="44"/>
      <c r="D107" s="45" t="s">
        <v>179</v>
      </c>
      <c r="E107" s="45"/>
      <c r="F107" s="44"/>
    </row>
  </sheetData>
  <mergeCells count="30">
    <mergeCell ref="A103:C103"/>
    <mergeCell ref="A2:F2"/>
    <mergeCell ref="A88:F88"/>
    <mergeCell ref="A89:F89"/>
    <mergeCell ref="A90:F90"/>
    <mergeCell ref="A91:F91"/>
    <mergeCell ref="A92:F92"/>
    <mergeCell ref="A93:F93"/>
    <mergeCell ref="A94:F94"/>
    <mergeCell ref="A95:F95"/>
    <mergeCell ref="A96:F96"/>
    <mergeCell ref="A97:F97"/>
    <mergeCell ref="A98:F98"/>
    <mergeCell ref="A99:F99"/>
    <mergeCell ref="A100:F100"/>
    <mergeCell ref="A101:F101"/>
    <mergeCell ref="A87:D87"/>
    <mergeCell ref="E87:F87"/>
    <mergeCell ref="A5:F5"/>
    <mergeCell ref="A4:F4"/>
    <mergeCell ref="A3:F3"/>
    <mergeCell ref="E11:F11"/>
    <mergeCell ref="A6:D6"/>
    <mergeCell ref="A11:A12"/>
    <mergeCell ref="B11:B12"/>
    <mergeCell ref="C11:C12"/>
    <mergeCell ref="A7:F7"/>
    <mergeCell ref="A8:F8"/>
    <mergeCell ref="A9:F9"/>
    <mergeCell ref="A10:F10"/>
  </mergeCells>
  <pageMargins left="0.511811024" right="0.511811024" top="0.78740157499999996" bottom="0.78740157499999996" header="0.31496062000000002" footer="0.31496062000000002"/>
  <pageSetup paperSize="9" scale="71" orientation="portrait" r:id="rId1"/>
  <rowBreaks count="1" manualBreakCount="1">
    <brk id="62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DADOS COLETADOS</vt:lpstr>
      <vt:lpstr>'DADOS COLETADOS'!Area_de_impressao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Thayane</cp:lastModifiedBy>
  <cp:lastPrinted>2019-05-08T17:21:25Z</cp:lastPrinted>
  <dcterms:created xsi:type="dcterms:W3CDTF">2016-01-05T15:50:25Z</dcterms:created>
  <dcterms:modified xsi:type="dcterms:W3CDTF">2019-05-08T17:21:47Z</dcterms:modified>
</cp:coreProperties>
</file>